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P_Interne\2_PUBLICATIONS SEP\Séries chrono effectifs\"/>
    </mc:Choice>
  </mc:AlternateContent>
  <bookViews>
    <workbookView xWindow="2175" yWindow="0" windowWidth="28800" windowHeight="12000"/>
  </bookViews>
  <sheets>
    <sheet name="Evolution Post Bac" sheetId="1" r:id="rId1"/>
  </sheets>
  <definedNames>
    <definedName name="Div_ADAPT">#REF!,#REF!,#REF!,#REF!,#REF!,#REF!,#REF!,#REF!,#REF!,#REF!,#REF!,#REF!,#REF!,#REF!,#REF!,#REF!,#REF!,#REF!,#REF!,#REF!,#REF!,#REF!,#REF!,#REF!,#REF!,#REF!,#REF!,#REF!,#REF!,#REF!,#REF!,#REF!</definedName>
    <definedName name="Div_CE1">#REF!,#REF!,#REF!,#REF!,#REF!,#REF!,#REF!,#REF!,#REF!,#REF!,#REF!,#REF!,#REF!,#REF!,#REF!,#REF!,#REF!,#REF!,#REF!,#REF!,#REF!,#REF!,#REF!,#REF!,#REF!,#REF!,#REF!,#REF!,#REF!,#REF!,#REF!,#REF!</definedName>
    <definedName name="Div_CE2">#REF!,#REF!,#REF!,#REF!,#REF!,#REF!,#REF!,#REF!,#REF!,#REF!,#REF!,#REF!,#REF!,#REF!,#REF!,#REF!,#REF!,#REF!,#REF!,#REF!,#REF!,#REF!,#REF!,#REF!,#REF!,#REF!,#REF!,#REF!,#REF!,#REF!,#REF!,#REF!</definedName>
    <definedName name="Div_CM1">#REF!,#REF!,#REF!,#REF!,#REF!,#REF!,#REF!,#REF!,#REF!,#REF!,#REF!,#REF!,#REF!,#REF!,#REF!,#REF!,#REF!,#REF!,#REF!,#REF!,#REF!,#REF!,#REF!,#REF!,#REF!,#REF!,#REF!,#REF!,#REF!,#REF!,#REF!,#REF!</definedName>
    <definedName name="Div_CM2">#REF!,#REF!,#REF!,#REF!,#REF!,#REF!,#REF!,#REF!,#REF!,#REF!,#REF!,#REF!,#REF!,#REF!,#REF!,#REF!,#REF!,#REF!,#REF!,#REF!,#REF!,#REF!,#REF!,#REF!,#REF!,#REF!,#REF!,#REF!,#REF!,#REF!,#REF!,#REF!</definedName>
    <definedName name="Div_CP">#REF!,#REF!,#REF!,#REF!,#REF!,#REF!,#REF!,#REF!,#REF!,#REF!,#REF!,#REF!,#REF!,#REF!,#REF!,#REF!,#REF!,#REF!,#REF!,#REF!,#REF!,#REF!,#REF!,#REF!,#REF!,#REF!,#REF!,#REF!,#REF!,#REF!,#REF!,#REF!</definedName>
    <definedName name="Div_ES">#REF!,#REF!,#REF!,#REF!,#REF!,#REF!,#REF!,#REF!,#REF!,#REF!,#REF!,#REF!,#REF!,#REF!,#REF!,#REF!,#REF!,#REF!,#REF!,#REF!,#REF!,#REF!,#REF!,#REF!,#REF!,#REF!,#REF!,#REF!,#REF!,#REF!,#REF!,#REF!</definedName>
    <definedName name="Div_SG">#REF!,#REF!,#REF!,#REF!,#REF!,#REF!,#REF!,#REF!,#REF!,#REF!,#REF!,#REF!,#REF!,#REF!,#REF!,#REF!,#REF!,#REF!,#REF!,#REF!,#REF!,#REF!,#REF!,#REF!,#REF!,#REF!,#REF!,#REF!,#REF!,#REF!,#REF!,#REF!</definedName>
    <definedName name="Div_SM">#REF!,#REF!,#REF!,#REF!,#REF!,#REF!,#REF!,#REF!,#REF!,#REF!,#REF!,#REF!,#REF!,#REF!,#REF!,#REF!,#REF!,#REF!,#REF!,#REF!,#REF!,#REF!,#REF!,#REF!,#REF!,#REF!,#REF!,#REF!,#REF!,#REF!,#REF!,#REF!</definedName>
    <definedName name="Div_SP">#REF!,#REF!,#REF!,#REF!,#REF!,#REF!,#REF!,#REF!,#REF!,#REF!,#REF!,#REF!,#REF!,#REF!,#REF!,#REF!,#REF!,#REF!,#REF!,#REF!,#REF!,#REF!,#REF!,#REF!,#REF!,#REF!,#REF!,#REF!,#REF!,#REF!,#REF!,#REF!</definedName>
    <definedName name="Eff_CE1">#REF!,#REF!,#REF!,#REF!,#REF!,#REF!,#REF!,#REF!,#REF!,#REF!,#REF!,#REF!,#REF!,#REF!,#REF!,#REF!,#REF!,#REF!,#REF!,#REF!,#REF!,#REF!,#REF!,#REF!,#REF!,#REF!,#REF!,#REF!,#REF!,#REF!,#REF!,#REF!</definedName>
    <definedName name="Eff_CE2">#REF!,#REF!,#REF!,#REF!,#REF!,#REF!,#REF!,#REF!,#REF!,#REF!,#REF!,#REF!,#REF!,#REF!,#REF!,#REF!,#REF!,#REF!,#REF!,#REF!,#REF!,#REF!,#REF!,#REF!,#REF!,#REF!,#REF!,#REF!,#REF!,#REF!,#REF!,#REF!</definedName>
    <definedName name="Eff_CM1">#REF!,#REF!,#REF!,#REF!,#REF!,#REF!,#REF!,#REF!,#REF!,#REF!,#REF!,#REF!,#REF!,#REF!,#REF!,#REF!,#REF!,#REF!,#REF!,#REF!,#REF!,#REF!,#REF!,#REF!,#REF!,#REF!,#REF!,#REF!,#REF!,#REF!,#REF!,#REF!</definedName>
    <definedName name="Eff_CM2">#REF!,#REF!,#REF!,#REF!,#REF!,#REF!,#REF!,#REF!,#REF!,#REF!,#REF!,#REF!,#REF!,#REF!,#REF!,#REF!,#REF!,#REF!,#REF!,#REF!,#REF!,#REF!,#REF!,#REF!,#REF!,#REF!,#REF!,#REF!,#REF!,#REF!,#REF!,#REF!</definedName>
    <definedName name="Eff_CP">#REF!,#REF!,#REF!,#REF!,#REF!,#REF!,#REF!,#REF!,#REF!,#REF!,#REF!,#REF!,#REF!,#REF!,#REF!,#REF!,#REF!,#REF!,#REF!,#REF!,#REF!,#REF!,#REF!,#REF!,#REF!,#REF!,#REF!,#REF!,#REF!,#REF!,#REF!,#REF!</definedName>
    <definedName name="Eff_ES">#REF!,#REF!,#REF!,#REF!,#REF!,#REF!,#REF!,#REF!,#REF!,#REF!,#REF!,#REF!,#REF!,#REF!,#REF!,#REF!,#REF!,#REF!,#REF!,#REF!,#REF!,#REF!,#REF!,#REF!,#REF!,#REF!,#REF!,#REF!,#REF!,#REF!,#REF!,#REF!</definedName>
    <definedName name="Eff_SG">#REF!,#REF!,#REF!,#REF!,#REF!,#REF!,#REF!,#REF!,#REF!,#REF!,#REF!,#REF!,#REF!,#REF!,#REF!,#REF!,#REF!,#REF!,#REF!,#REF!,#REF!,#REF!,#REF!,#REF!,#REF!,#REF!,#REF!,#REF!,#REF!,#REF!,#REF!,#REF!</definedName>
    <definedName name="Eff_SM">#REF!,#REF!,#REF!,#REF!,#REF!,#REF!,#REF!,#REF!,#REF!,#REF!,#REF!,#REF!,#REF!,#REF!,#REF!,#REF!,#REF!,#REF!,#REF!,#REF!,#REF!,#REF!,#REF!,#REF!,#REF!,#REF!,#REF!,#REF!,#REF!,#REF!,#REF!,#REF!</definedName>
    <definedName name="Eff_SP">#REF!,#REF!,#REF!,#REF!,#REF!,#REF!,#REF!,#REF!,#REF!,#REF!,#REF!,#REF!,#REF!,#REF!,#REF!,#REF!,#REF!,#REF!,#REF!,#REF!,#REF!,#REF!,#REF!,#REF!,#REF!,#REF!,#REF!,#REF!,#REF!,#REF!,#REF!,#REF!</definedName>
    <definedName name="Nom_etab">#REF!,#REF!,#REF!,#REF!,#REF!,#REF!,#REF!,#REF!,#REF!,#REF!,#REF!,#REF!,#REF!,#REF!,#REF!,#REF!,#REF!,#REF!,#REF!,#REF!,#REF!,#REF!,#REF!,#REF!,#REF!,#REF!,#REF!,#REF!,#REF!,#REF!,#REF!,#REF!</definedName>
    <definedName name="Print_Area" localSheetId="0">'Evolution Post Bac'!$A$1:$AI$47</definedName>
    <definedName name="Repere_debut">#REF!</definedName>
    <definedName name="_xlnm.Print_Area" localSheetId="0">'Evolution Post Bac'!$A$1:$R$48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0" i="1" s="1"/>
  <c r="C4" i="1"/>
  <c r="C10" i="1" s="1"/>
  <c r="D4" i="1"/>
  <c r="K4" i="1"/>
  <c r="K5" i="1" s="1"/>
  <c r="L4" i="1"/>
  <c r="L10" i="1" s="1"/>
  <c r="M4" i="1"/>
  <c r="N4" i="1"/>
  <c r="O4" i="1"/>
  <c r="P4" i="1"/>
  <c r="Q4" i="1"/>
  <c r="R4" i="1"/>
  <c r="S4" i="1"/>
  <c r="T4" i="1"/>
  <c r="T10" i="1" s="1"/>
  <c r="U4" i="1"/>
  <c r="V4" i="1"/>
  <c r="W4" i="1"/>
  <c r="X4" i="1"/>
  <c r="Y4" i="1"/>
  <c r="Z4" i="1"/>
  <c r="AA4" i="1"/>
  <c r="AB4" i="1"/>
  <c r="AB10" i="1" s="1"/>
  <c r="AF4" i="1"/>
  <c r="B5" i="1"/>
  <c r="C5" i="1"/>
  <c r="D5" i="1"/>
  <c r="H5" i="1"/>
  <c r="I5" i="1"/>
  <c r="J5" i="1"/>
  <c r="M5" i="1"/>
  <c r="N5" i="1"/>
  <c r="R7" i="1"/>
  <c r="R10" i="1" s="1"/>
  <c r="S7" i="1"/>
  <c r="S10" i="1" s="1"/>
  <c r="T7" i="1"/>
  <c r="U7" i="1"/>
  <c r="V7" i="1"/>
  <c r="W7" i="1"/>
  <c r="X7" i="1"/>
  <c r="Y7" i="1"/>
  <c r="Y10" i="1" s="1"/>
  <c r="Z7" i="1"/>
  <c r="Z10" i="1" s="1"/>
  <c r="AA7" i="1"/>
  <c r="AA10" i="1" s="1"/>
  <c r="AB7" i="1"/>
  <c r="D8" i="1"/>
  <c r="L8" i="1"/>
  <c r="M8" i="1"/>
  <c r="N8" i="1"/>
  <c r="O8" i="1"/>
  <c r="P8" i="1"/>
  <c r="Q8" i="1"/>
  <c r="Q10" i="1" s="1"/>
  <c r="R8" i="1"/>
  <c r="D10" i="1"/>
  <c r="E10" i="1"/>
  <c r="F10" i="1"/>
  <c r="G10" i="1"/>
  <c r="H10" i="1"/>
  <c r="I10" i="1"/>
  <c r="J10" i="1"/>
  <c r="M10" i="1"/>
  <c r="N10" i="1"/>
  <c r="O10" i="1"/>
  <c r="P10" i="1"/>
  <c r="U10" i="1"/>
  <c r="V10" i="1"/>
  <c r="W10" i="1"/>
  <c r="X10" i="1"/>
  <c r="AC10" i="1"/>
  <c r="AD10" i="1"/>
  <c r="AE10" i="1"/>
  <c r="AF10" i="1"/>
  <c r="AG10" i="1"/>
  <c r="B14" i="1"/>
  <c r="C14" i="1"/>
  <c r="D14" i="1"/>
  <c r="E14" i="1"/>
  <c r="F14" i="1"/>
  <c r="G14" i="1"/>
  <c r="G20" i="1" s="1"/>
  <c r="H14" i="1"/>
  <c r="I14" i="1"/>
  <c r="J14" i="1"/>
  <c r="K14" i="1"/>
  <c r="O14" i="1"/>
  <c r="Q15" i="1"/>
  <c r="Q14" i="1" s="1"/>
  <c r="Q20" i="1" s="1"/>
  <c r="Q16" i="1"/>
  <c r="B17" i="1"/>
  <c r="C17" i="1"/>
  <c r="D17" i="1"/>
  <c r="E17" i="1"/>
  <c r="F17" i="1"/>
  <c r="G17" i="1"/>
  <c r="H17" i="1"/>
  <c r="H20" i="1" s="1"/>
  <c r="I17" i="1"/>
  <c r="I20" i="1" s="1"/>
  <c r="J17" i="1"/>
  <c r="K17" i="1"/>
  <c r="B20" i="1"/>
  <c r="C20" i="1"/>
  <c r="D20" i="1"/>
  <c r="E20" i="1"/>
  <c r="F20" i="1"/>
  <c r="J20" i="1"/>
  <c r="K20" i="1"/>
  <c r="L20" i="1"/>
  <c r="M20" i="1"/>
  <c r="N20" i="1"/>
  <c r="O20" i="1"/>
  <c r="P20" i="1"/>
  <c r="L5" i="1" l="1"/>
  <c r="K10" i="1"/>
</calcChain>
</file>

<file path=xl/sharedStrings.xml><?xml version="1.0" encoding="utf-8"?>
<sst xmlns="http://schemas.openxmlformats.org/spreadsheetml/2006/main" count="18" uniqueCount="10">
  <si>
    <t>à partir de 2010 : BTS en LP</t>
  </si>
  <si>
    <t>* Y compris les CPGE BIS</t>
  </si>
  <si>
    <t>Ensemble</t>
  </si>
  <si>
    <t>Prépa. concours</t>
  </si>
  <si>
    <t>D.C.G</t>
  </si>
  <si>
    <t>C.P.G.E.*</t>
  </si>
  <si>
    <t>Privé</t>
  </si>
  <si>
    <t>Public</t>
  </si>
  <si>
    <t>S.T.S. et MAN</t>
  </si>
  <si>
    <t>Evolution des effectifs d'étudiants en post-bac par cursus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</si>
</sst>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Schoolbook"/>
      <family val="1"/>
    </font>
    <font>
      <sz val="1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0"/>
      <name val="Calibri"/>
      <family val="2"/>
    </font>
    <font>
      <i/>
      <sz val="10"/>
      <name val="Calibri"/>
      <family val="2"/>
    </font>
    <font>
      <b/>
      <i/>
      <sz val="24"/>
      <name val="Calibri"/>
      <family val="2"/>
    </font>
    <font>
      <b/>
      <sz val="16"/>
      <color theme="4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0" fontId="3" fillId="0" borderId="0" xfId="2" applyFont="1" applyFill="1" applyAlignment="1">
      <alignment vertical="center"/>
    </xf>
    <xf numFmtId="165" fontId="4" fillId="2" borderId="1" xfId="1" applyNumberFormat="1" applyFont="1" applyFill="1" applyBorder="1" applyAlignment="1">
      <alignment horizontal="right" vertical="center"/>
    </xf>
    <xf numFmtId="0" fontId="4" fillId="2" borderId="1" xfId="2" applyFont="1" applyFill="1" applyBorder="1" applyAlignment="1">
      <alignment vertical="center"/>
    </xf>
    <xf numFmtId="165" fontId="5" fillId="0" borderId="1" xfId="1" applyNumberFormat="1" applyFont="1" applyBorder="1" applyAlignment="1">
      <alignment horizontal="right" vertical="center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/>
    </xf>
    <xf numFmtId="165" fontId="7" fillId="0" borderId="1" xfId="1" applyNumberFormat="1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4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'Evolution Post Bac'!$A$4</c:f>
              <c:strCache>
                <c:ptCount val="1"/>
                <c:pt idx="0">
                  <c:v>S.T.S. et MAN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'Evolution Post Bac'!$B$3:$AI$3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'Evolution Post Bac'!$B$4:$AI$4</c:f>
              <c:numCache>
                <c:formatCode>_-* #\ ##0\ _€_-;\-* #\ ##0\ _€_-;_-* "-"??\ _€_-;_-@_-</c:formatCode>
                <c:ptCount val="34"/>
                <c:pt idx="0">
                  <c:v>215</c:v>
                </c:pt>
                <c:pt idx="1">
                  <c:v>261</c:v>
                </c:pt>
                <c:pt idx="2">
                  <c:v>271</c:v>
                </c:pt>
                <c:pt idx="3">
                  <c:v>290</c:v>
                </c:pt>
                <c:pt idx="4">
                  <c:v>311</c:v>
                </c:pt>
                <c:pt idx="5">
                  <c:v>343</c:v>
                </c:pt>
                <c:pt idx="6">
                  <c:v>398</c:v>
                </c:pt>
                <c:pt idx="7">
                  <c:v>446</c:v>
                </c:pt>
                <c:pt idx="8">
                  <c:v>445</c:v>
                </c:pt>
                <c:pt idx="9">
                  <c:v>420</c:v>
                </c:pt>
                <c:pt idx="10">
                  <c:v>405</c:v>
                </c:pt>
                <c:pt idx="11">
                  <c:v>421</c:v>
                </c:pt>
                <c:pt idx="12">
                  <c:v>420</c:v>
                </c:pt>
                <c:pt idx="13">
                  <c:v>462</c:v>
                </c:pt>
                <c:pt idx="14">
                  <c:v>488</c:v>
                </c:pt>
                <c:pt idx="15">
                  <c:v>530</c:v>
                </c:pt>
                <c:pt idx="16">
                  <c:v>559</c:v>
                </c:pt>
                <c:pt idx="17">
                  <c:v>598</c:v>
                </c:pt>
                <c:pt idx="18">
                  <c:v>578</c:v>
                </c:pt>
                <c:pt idx="19">
                  <c:v>590</c:v>
                </c:pt>
                <c:pt idx="20">
                  <c:v>664</c:v>
                </c:pt>
                <c:pt idx="21">
                  <c:v>796</c:v>
                </c:pt>
                <c:pt idx="22">
                  <c:v>870</c:v>
                </c:pt>
                <c:pt idx="23">
                  <c:v>899</c:v>
                </c:pt>
                <c:pt idx="24">
                  <c:v>979</c:v>
                </c:pt>
                <c:pt idx="25">
                  <c:v>1119</c:v>
                </c:pt>
                <c:pt idx="26">
                  <c:v>1236</c:v>
                </c:pt>
                <c:pt idx="27">
                  <c:v>1467</c:v>
                </c:pt>
                <c:pt idx="28">
                  <c:v>1706</c:v>
                </c:pt>
                <c:pt idx="29">
                  <c:v>1737</c:v>
                </c:pt>
                <c:pt idx="30">
                  <c:v>1657</c:v>
                </c:pt>
                <c:pt idx="31">
                  <c:v>1737</c:v>
                </c:pt>
                <c:pt idx="32">
                  <c:v>1732</c:v>
                </c:pt>
                <c:pt idx="33">
                  <c:v>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5-48CD-9399-D8B03823A362}"/>
            </c:ext>
          </c:extLst>
        </c:ser>
        <c:ser>
          <c:idx val="1"/>
          <c:order val="1"/>
          <c:tx>
            <c:strRef>
              <c:f>'Evolution Post Bac'!$A$7</c:f>
              <c:strCache>
                <c:ptCount val="1"/>
                <c:pt idx="0">
                  <c:v>C.P.G.E.*</c:v>
                </c:pt>
              </c:strCache>
            </c:strRef>
          </c:tx>
          <c:spPr>
            <a:solidFill>
              <a:srgbClr val="990000"/>
            </a:solidFill>
          </c:spPr>
          <c:invertIfNegative val="0"/>
          <c:cat>
            <c:numRef>
              <c:f>'Evolution Post Bac'!$B$3:$AI$3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'Evolution Post Bac'!$B$7:$AI$7</c:f>
              <c:numCache>
                <c:formatCode>_-* #\ ##0\ _€_-;\-* #\ ##0\ _€_-;_-* "-"??\ _€_-;_-@_-</c:formatCode>
                <c:ptCount val="34"/>
                <c:pt idx="4">
                  <c:v>63</c:v>
                </c:pt>
                <c:pt idx="5">
                  <c:v>62</c:v>
                </c:pt>
                <c:pt idx="6">
                  <c:v>68</c:v>
                </c:pt>
                <c:pt idx="7">
                  <c:v>61</c:v>
                </c:pt>
                <c:pt idx="8">
                  <c:v>44</c:v>
                </c:pt>
                <c:pt idx="9">
                  <c:v>59</c:v>
                </c:pt>
                <c:pt idx="10">
                  <c:v>48</c:v>
                </c:pt>
                <c:pt idx="11">
                  <c:v>47</c:v>
                </c:pt>
                <c:pt idx="12">
                  <c:v>55</c:v>
                </c:pt>
                <c:pt idx="13">
                  <c:v>67</c:v>
                </c:pt>
                <c:pt idx="14">
                  <c:v>78</c:v>
                </c:pt>
                <c:pt idx="15">
                  <c:v>82</c:v>
                </c:pt>
                <c:pt idx="16">
                  <c:v>102</c:v>
                </c:pt>
                <c:pt idx="17">
                  <c:v>128</c:v>
                </c:pt>
                <c:pt idx="18">
                  <c:v>131</c:v>
                </c:pt>
                <c:pt idx="19">
                  <c:v>138</c:v>
                </c:pt>
                <c:pt idx="20">
                  <c:v>146</c:v>
                </c:pt>
                <c:pt idx="21">
                  <c:v>174</c:v>
                </c:pt>
                <c:pt idx="22">
                  <c:v>167</c:v>
                </c:pt>
                <c:pt idx="23">
                  <c:v>195</c:v>
                </c:pt>
                <c:pt idx="24">
                  <c:v>224</c:v>
                </c:pt>
                <c:pt idx="25">
                  <c:v>267</c:v>
                </c:pt>
                <c:pt idx="26">
                  <c:v>316</c:v>
                </c:pt>
                <c:pt idx="27">
                  <c:v>352</c:v>
                </c:pt>
                <c:pt idx="28">
                  <c:v>373</c:v>
                </c:pt>
                <c:pt idx="29">
                  <c:v>365</c:v>
                </c:pt>
                <c:pt idx="30">
                  <c:v>355</c:v>
                </c:pt>
                <c:pt idx="31">
                  <c:v>389</c:v>
                </c:pt>
                <c:pt idx="32">
                  <c:v>385</c:v>
                </c:pt>
                <c:pt idx="33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5-48CD-9399-D8B03823A362}"/>
            </c:ext>
          </c:extLst>
        </c:ser>
        <c:ser>
          <c:idx val="2"/>
          <c:order val="2"/>
          <c:tx>
            <c:strRef>
              <c:f>'Evolution Post Bac'!$A$8</c:f>
              <c:strCache>
                <c:ptCount val="1"/>
                <c:pt idx="0">
                  <c:v>D.C.G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'Evolution Post Bac'!$B$3:$AI$3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'Evolution Post Bac'!$B$8:$AI$8</c:f>
              <c:numCache>
                <c:formatCode>_-* #\ ##0\ _€_-;\-* #\ ##0\ _€_-;_-* "-"??\ _€_-;_-@_-</c:formatCode>
                <c:ptCount val="34"/>
                <c:pt idx="0">
                  <c:v>29</c:v>
                </c:pt>
                <c:pt idx="1">
                  <c:v>38</c:v>
                </c:pt>
                <c:pt idx="2">
                  <c:v>48</c:v>
                </c:pt>
                <c:pt idx="3">
                  <c:v>50</c:v>
                </c:pt>
                <c:pt idx="4">
                  <c:v>20</c:v>
                </c:pt>
                <c:pt idx="5">
                  <c:v>31</c:v>
                </c:pt>
                <c:pt idx="6">
                  <c:v>41</c:v>
                </c:pt>
                <c:pt idx="7">
                  <c:v>39</c:v>
                </c:pt>
                <c:pt idx="8">
                  <c:v>56</c:v>
                </c:pt>
                <c:pt idx="9">
                  <c:v>58</c:v>
                </c:pt>
                <c:pt idx="10">
                  <c:v>48</c:v>
                </c:pt>
                <c:pt idx="11">
                  <c:v>47</c:v>
                </c:pt>
                <c:pt idx="12">
                  <c:v>41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41</c:v>
                </c:pt>
                <c:pt idx="17">
                  <c:v>19</c:v>
                </c:pt>
                <c:pt idx="18">
                  <c:v>35</c:v>
                </c:pt>
                <c:pt idx="19">
                  <c:v>54</c:v>
                </c:pt>
                <c:pt idx="20">
                  <c:v>63</c:v>
                </c:pt>
                <c:pt idx="21">
                  <c:v>79</c:v>
                </c:pt>
                <c:pt idx="22">
                  <c:v>85</c:v>
                </c:pt>
                <c:pt idx="23">
                  <c:v>72</c:v>
                </c:pt>
                <c:pt idx="24">
                  <c:v>58</c:v>
                </c:pt>
                <c:pt idx="25">
                  <c:v>65</c:v>
                </c:pt>
                <c:pt idx="26">
                  <c:v>66</c:v>
                </c:pt>
                <c:pt idx="27">
                  <c:v>76</c:v>
                </c:pt>
                <c:pt idx="28">
                  <c:v>80</c:v>
                </c:pt>
                <c:pt idx="29">
                  <c:v>76</c:v>
                </c:pt>
                <c:pt idx="30">
                  <c:v>75</c:v>
                </c:pt>
                <c:pt idx="31">
                  <c:v>84</c:v>
                </c:pt>
                <c:pt idx="32">
                  <c:v>91</c:v>
                </c:pt>
                <c:pt idx="3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5-48CD-9399-D8B03823A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0460800"/>
        <c:axId val="348230144"/>
      </c:barChart>
      <c:lineChart>
        <c:grouping val="standard"/>
        <c:varyColors val="0"/>
        <c:ser>
          <c:idx val="3"/>
          <c:order val="3"/>
          <c:tx>
            <c:v>Ensemble (échelle de droite)</c:v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'Evolution Post Bac'!$B$3:$AI$3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'Evolution Post Bac'!$B$10:$AI$10</c:f>
              <c:numCache>
                <c:formatCode>_-* #\ ##0\ _€_-;\-* #\ ##0\ _€_-;_-* "-"??\ _€_-;_-@_-</c:formatCode>
                <c:ptCount val="34"/>
                <c:pt idx="0">
                  <c:v>244</c:v>
                </c:pt>
                <c:pt idx="1">
                  <c:v>299</c:v>
                </c:pt>
                <c:pt idx="2">
                  <c:v>319</c:v>
                </c:pt>
                <c:pt idx="3">
                  <c:v>340</c:v>
                </c:pt>
                <c:pt idx="4">
                  <c:v>394</c:v>
                </c:pt>
                <c:pt idx="5">
                  <c:v>436</c:v>
                </c:pt>
                <c:pt idx="6">
                  <c:v>507</c:v>
                </c:pt>
                <c:pt idx="7">
                  <c:v>546</c:v>
                </c:pt>
                <c:pt idx="8">
                  <c:v>545</c:v>
                </c:pt>
                <c:pt idx="9">
                  <c:v>537</c:v>
                </c:pt>
                <c:pt idx="10">
                  <c:v>501</c:v>
                </c:pt>
                <c:pt idx="11">
                  <c:v>515</c:v>
                </c:pt>
                <c:pt idx="12">
                  <c:v>516</c:v>
                </c:pt>
                <c:pt idx="13">
                  <c:v>578</c:v>
                </c:pt>
                <c:pt idx="14">
                  <c:v>615</c:v>
                </c:pt>
                <c:pt idx="15">
                  <c:v>661</c:v>
                </c:pt>
                <c:pt idx="16">
                  <c:v>702</c:v>
                </c:pt>
                <c:pt idx="17">
                  <c:v>745</c:v>
                </c:pt>
                <c:pt idx="18">
                  <c:v>744</c:v>
                </c:pt>
                <c:pt idx="19">
                  <c:v>782</c:v>
                </c:pt>
                <c:pt idx="20">
                  <c:v>873</c:v>
                </c:pt>
                <c:pt idx="21">
                  <c:v>1049</c:v>
                </c:pt>
                <c:pt idx="22">
                  <c:v>1122</c:v>
                </c:pt>
                <c:pt idx="23">
                  <c:v>1166</c:v>
                </c:pt>
                <c:pt idx="24">
                  <c:v>1261</c:v>
                </c:pt>
                <c:pt idx="25">
                  <c:v>1451</c:v>
                </c:pt>
                <c:pt idx="26">
                  <c:v>1642</c:v>
                </c:pt>
                <c:pt idx="27">
                  <c:v>1921</c:v>
                </c:pt>
                <c:pt idx="28">
                  <c:v>2192</c:v>
                </c:pt>
                <c:pt idx="29">
                  <c:v>2201</c:v>
                </c:pt>
                <c:pt idx="30">
                  <c:v>2087</c:v>
                </c:pt>
                <c:pt idx="31">
                  <c:v>2210</c:v>
                </c:pt>
                <c:pt idx="32">
                  <c:v>2208</c:v>
                </c:pt>
                <c:pt idx="33">
                  <c:v>2154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685-48CD-9399-D8B03823A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461824"/>
        <c:axId val="348230720"/>
      </c:lineChart>
      <c:catAx>
        <c:axId val="44046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8230144"/>
        <c:crosses val="autoZero"/>
        <c:auto val="1"/>
        <c:lblAlgn val="ctr"/>
        <c:lblOffset val="100"/>
        <c:noMultiLvlLbl val="0"/>
      </c:catAx>
      <c:valAx>
        <c:axId val="348230144"/>
        <c:scaling>
          <c:orientation val="minMax"/>
        </c:scaling>
        <c:delete val="0"/>
        <c:axPos val="l"/>
        <c:majorGridlines/>
        <c:numFmt formatCode="_-* #\ ##0\ _€_-;\-* #\ ##0\ _€_-;_-* &quot;-&quot;??\ _€_-;_-@_-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440460800"/>
        <c:crosses val="autoZero"/>
        <c:crossBetween val="between"/>
      </c:valAx>
      <c:valAx>
        <c:axId val="348230720"/>
        <c:scaling>
          <c:orientation val="minMax"/>
          <c:min val="0"/>
        </c:scaling>
        <c:delete val="0"/>
        <c:axPos val="r"/>
        <c:numFmt formatCode="_-* #\ ##0\ _€_-;\-* #\ ##0\ _€_-;_-* &quot;-&quot;??\ _€_-;_-@_-" sourceLinked="1"/>
        <c:majorTickMark val="out"/>
        <c:minorTickMark val="none"/>
        <c:tickLblPos val="nextTo"/>
        <c:txPr>
          <a:bodyPr/>
          <a:lstStyle/>
          <a:p>
            <a:pPr>
              <a:defRPr sz="1300"/>
            </a:pPr>
            <a:endParaRPr lang="fr-FR"/>
          </a:p>
        </c:txPr>
        <c:crossAx val="440461824"/>
        <c:crosses val="max"/>
        <c:crossBetween val="between"/>
      </c:valAx>
      <c:catAx>
        <c:axId val="44046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82307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13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</xdr:colOff>
      <xdr:row>23</xdr:row>
      <xdr:rowOff>158115</xdr:rowOff>
    </xdr:from>
    <xdr:to>
      <xdr:col>34</xdr:col>
      <xdr:colOff>790575</xdr:colOff>
      <xdr:row>46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AM65"/>
  <sheetViews>
    <sheetView tabSelected="1" workbookViewId="0">
      <pane xSplit="1" ySplit="3" topLeftCell="W4" activePane="bottomRight" state="frozen"/>
      <selection activeCell="O10" sqref="O10"/>
      <selection pane="topRight" activeCell="O10" sqref="O10"/>
      <selection pane="bottomLeft" activeCell="O10" sqref="O10"/>
      <selection pane="bottomRight" activeCell="AJ7" sqref="AJ7"/>
    </sheetView>
  </sheetViews>
  <sheetFormatPr baseColWidth="10" defaultRowHeight="12.75" x14ac:dyDescent="0.25"/>
  <cols>
    <col min="1" max="1" width="15" style="1" customWidth="1"/>
    <col min="2" max="26" width="10.7109375" style="1" customWidth="1"/>
    <col min="27" max="35" width="12.28515625" style="1" customWidth="1"/>
    <col min="36" max="36" width="7.85546875" style="1" customWidth="1"/>
    <col min="37" max="37" width="9.85546875" style="1" customWidth="1"/>
    <col min="38" max="38" width="8.42578125" style="1" customWidth="1"/>
    <col min="39" max="277" width="11.42578125" style="1"/>
    <col min="278" max="278" width="3.28515625" style="1" customWidth="1"/>
    <col min="279" max="279" width="8.7109375" style="1" customWidth="1"/>
    <col min="280" max="280" width="8" style="1" customWidth="1"/>
    <col min="281" max="283" width="8.5703125" style="1" customWidth="1"/>
    <col min="284" max="284" width="7.42578125" style="1" customWidth="1"/>
    <col min="285" max="285" width="8.7109375" style="1" customWidth="1"/>
    <col min="286" max="286" width="8" style="1" customWidth="1"/>
    <col min="287" max="287" width="9.140625" style="1" customWidth="1"/>
    <col min="288" max="288" width="8" style="1" customWidth="1"/>
    <col min="289" max="291" width="8.5703125" style="1" customWidth="1"/>
    <col min="292" max="292" width="7.85546875" style="1" customWidth="1"/>
    <col min="293" max="293" width="9.85546875" style="1" customWidth="1"/>
    <col min="294" max="294" width="8.42578125" style="1" customWidth="1"/>
    <col min="295" max="533" width="11.42578125" style="1"/>
    <col min="534" max="534" width="3.28515625" style="1" customWidth="1"/>
    <col min="535" max="535" width="8.7109375" style="1" customWidth="1"/>
    <col min="536" max="536" width="8" style="1" customWidth="1"/>
    <col min="537" max="539" width="8.5703125" style="1" customWidth="1"/>
    <col min="540" max="540" width="7.42578125" style="1" customWidth="1"/>
    <col min="541" max="541" width="8.7109375" style="1" customWidth="1"/>
    <col min="542" max="542" width="8" style="1" customWidth="1"/>
    <col min="543" max="543" width="9.140625" style="1" customWidth="1"/>
    <col min="544" max="544" width="8" style="1" customWidth="1"/>
    <col min="545" max="547" width="8.5703125" style="1" customWidth="1"/>
    <col min="548" max="548" width="7.85546875" style="1" customWidth="1"/>
    <col min="549" max="549" width="9.85546875" style="1" customWidth="1"/>
    <col min="550" max="550" width="8.42578125" style="1" customWidth="1"/>
    <col min="551" max="789" width="11.42578125" style="1"/>
    <col min="790" max="790" width="3.28515625" style="1" customWidth="1"/>
    <col min="791" max="791" width="8.7109375" style="1" customWidth="1"/>
    <col min="792" max="792" width="8" style="1" customWidth="1"/>
    <col min="793" max="795" width="8.5703125" style="1" customWidth="1"/>
    <col min="796" max="796" width="7.42578125" style="1" customWidth="1"/>
    <col min="797" max="797" width="8.7109375" style="1" customWidth="1"/>
    <col min="798" max="798" width="8" style="1" customWidth="1"/>
    <col min="799" max="799" width="9.140625" style="1" customWidth="1"/>
    <col min="800" max="800" width="8" style="1" customWidth="1"/>
    <col min="801" max="803" width="8.5703125" style="1" customWidth="1"/>
    <col min="804" max="804" width="7.85546875" style="1" customWidth="1"/>
    <col min="805" max="805" width="9.85546875" style="1" customWidth="1"/>
    <col min="806" max="806" width="8.42578125" style="1" customWidth="1"/>
    <col min="807" max="1045" width="11.42578125" style="1"/>
    <col min="1046" max="1046" width="3.28515625" style="1" customWidth="1"/>
    <col min="1047" max="1047" width="8.7109375" style="1" customWidth="1"/>
    <col min="1048" max="1048" width="8" style="1" customWidth="1"/>
    <col min="1049" max="1051" width="8.5703125" style="1" customWidth="1"/>
    <col min="1052" max="1052" width="7.42578125" style="1" customWidth="1"/>
    <col min="1053" max="1053" width="8.7109375" style="1" customWidth="1"/>
    <col min="1054" max="1054" width="8" style="1" customWidth="1"/>
    <col min="1055" max="1055" width="9.140625" style="1" customWidth="1"/>
    <col min="1056" max="1056" width="8" style="1" customWidth="1"/>
    <col min="1057" max="1059" width="8.5703125" style="1" customWidth="1"/>
    <col min="1060" max="1060" width="7.85546875" style="1" customWidth="1"/>
    <col min="1061" max="1061" width="9.85546875" style="1" customWidth="1"/>
    <col min="1062" max="1062" width="8.42578125" style="1" customWidth="1"/>
    <col min="1063" max="1301" width="11.42578125" style="1"/>
    <col min="1302" max="1302" width="3.28515625" style="1" customWidth="1"/>
    <col min="1303" max="1303" width="8.7109375" style="1" customWidth="1"/>
    <col min="1304" max="1304" width="8" style="1" customWidth="1"/>
    <col min="1305" max="1307" width="8.5703125" style="1" customWidth="1"/>
    <col min="1308" max="1308" width="7.42578125" style="1" customWidth="1"/>
    <col min="1309" max="1309" width="8.7109375" style="1" customWidth="1"/>
    <col min="1310" max="1310" width="8" style="1" customWidth="1"/>
    <col min="1311" max="1311" width="9.140625" style="1" customWidth="1"/>
    <col min="1312" max="1312" width="8" style="1" customWidth="1"/>
    <col min="1313" max="1315" width="8.5703125" style="1" customWidth="1"/>
    <col min="1316" max="1316" width="7.85546875" style="1" customWidth="1"/>
    <col min="1317" max="1317" width="9.85546875" style="1" customWidth="1"/>
    <col min="1318" max="1318" width="8.42578125" style="1" customWidth="1"/>
    <col min="1319" max="1557" width="11.42578125" style="1"/>
    <col min="1558" max="1558" width="3.28515625" style="1" customWidth="1"/>
    <col min="1559" max="1559" width="8.7109375" style="1" customWidth="1"/>
    <col min="1560" max="1560" width="8" style="1" customWidth="1"/>
    <col min="1561" max="1563" width="8.5703125" style="1" customWidth="1"/>
    <col min="1564" max="1564" width="7.42578125" style="1" customWidth="1"/>
    <col min="1565" max="1565" width="8.7109375" style="1" customWidth="1"/>
    <col min="1566" max="1566" width="8" style="1" customWidth="1"/>
    <col min="1567" max="1567" width="9.140625" style="1" customWidth="1"/>
    <col min="1568" max="1568" width="8" style="1" customWidth="1"/>
    <col min="1569" max="1571" width="8.5703125" style="1" customWidth="1"/>
    <col min="1572" max="1572" width="7.85546875" style="1" customWidth="1"/>
    <col min="1573" max="1573" width="9.85546875" style="1" customWidth="1"/>
    <col min="1574" max="1574" width="8.42578125" style="1" customWidth="1"/>
    <col min="1575" max="1813" width="11.42578125" style="1"/>
    <col min="1814" max="1814" width="3.28515625" style="1" customWidth="1"/>
    <col min="1815" max="1815" width="8.7109375" style="1" customWidth="1"/>
    <col min="1816" max="1816" width="8" style="1" customWidth="1"/>
    <col min="1817" max="1819" width="8.5703125" style="1" customWidth="1"/>
    <col min="1820" max="1820" width="7.42578125" style="1" customWidth="1"/>
    <col min="1821" max="1821" width="8.7109375" style="1" customWidth="1"/>
    <col min="1822" max="1822" width="8" style="1" customWidth="1"/>
    <col min="1823" max="1823" width="9.140625" style="1" customWidth="1"/>
    <col min="1824" max="1824" width="8" style="1" customWidth="1"/>
    <col min="1825" max="1827" width="8.5703125" style="1" customWidth="1"/>
    <col min="1828" max="1828" width="7.85546875" style="1" customWidth="1"/>
    <col min="1829" max="1829" width="9.85546875" style="1" customWidth="1"/>
    <col min="1830" max="1830" width="8.42578125" style="1" customWidth="1"/>
    <col min="1831" max="2069" width="11.42578125" style="1"/>
    <col min="2070" max="2070" width="3.28515625" style="1" customWidth="1"/>
    <col min="2071" max="2071" width="8.7109375" style="1" customWidth="1"/>
    <col min="2072" max="2072" width="8" style="1" customWidth="1"/>
    <col min="2073" max="2075" width="8.5703125" style="1" customWidth="1"/>
    <col min="2076" max="2076" width="7.42578125" style="1" customWidth="1"/>
    <col min="2077" max="2077" width="8.7109375" style="1" customWidth="1"/>
    <col min="2078" max="2078" width="8" style="1" customWidth="1"/>
    <col min="2079" max="2079" width="9.140625" style="1" customWidth="1"/>
    <col min="2080" max="2080" width="8" style="1" customWidth="1"/>
    <col min="2081" max="2083" width="8.5703125" style="1" customWidth="1"/>
    <col min="2084" max="2084" width="7.85546875" style="1" customWidth="1"/>
    <col min="2085" max="2085" width="9.85546875" style="1" customWidth="1"/>
    <col min="2086" max="2086" width="8.42578125" style="1" customWidth="1"/>
    <col min="2087" max="2325" width="11.42578125" style="1"/>
    <col min="2326" max="2326" width="3.28515625" style="1" customWidth="1"/>
    <col min="2327" max="2327" width="8.7109375" style="1" customWidth="1"/>
    <col min="2328" max="2328" width="8" style="1" customWidth="1"/>
    <col min="2329" max="2331" width="8.5703125" style="1" customWidth="1"/>
    <col min="2332" max="2332" width="7.42578125" style="1" customWidth="1"/>
    <col min="2333" max="2333" width="8.7109375" style="1" customWidth="1"/>
    <col min="2334" max="2334" width="8" style="1" customWidth="1"/>
    <col min="2335" max="2335" width="9.140625" style="1" customWidth="1"/>
    <col min="2336" max="2336" width="8" style="1" customWidth="1"/>
    <col min="2337" max="2339" width="8.5703125" style="1" customWidth="1"/>
    <col min="2340" max="2340" width="7.85546875" style="1" customWidth="1"/>
    <col min="2341" max="2341" width="9.85546875" style="1" customWidth="1"/>
    <col min="2342" max="2342" width="8.42578125" style="1" customWidth="1"/>
    <col min="2343" max="2581" width="11.42578125" style="1"/>
    <col min="2582" max="2582" width="3.28515625" style="1" customWidth="1"/>
    <col min="2583" max="2583" width="8.7109375" style="1" customWidth="1"/>
    <col min="2584" max="2584" width="8" style="1" customWidth="1"/>
    <col min="2585" max="2587" width="8.5703125" style="1" customWidth="1"/>
    <col min="2588" max="2588" width="7.42578125" style="1" customWidth="1"/>
    <col min="2589" max="2589" width="8.7109375" style="1" customWidth="1"/>
    <col min="2590" max="2590" width="8" style="1" customWidth="1"/>
    <col min="2591" max="2591" width="9.140625" style="1" customWidth="1"/>
    <col min="2592" max="2592" width="8" style="1" customWidth="1"/>
    <col min="2593" max="2595" width="8.5703125" style="1" customWidth="1"/>
    <col min="2596" max="2596" width="7.85546875" style="1" customWidth="1"/>
    <col min="2597" max="2597" width="9.85546875" style="1" customWidth="1"/>
    <col min="2598" max="2598" width="8.42578125" style="1" customWidth="1"/>
    <col min="2599" max="2837" width="11.42578125" style="1"/>
    <col min="2838" max="2838" width="3.28515625" style="1" customWidth="1"/>
    <col min="2839" max="2839" width="8.7109375" style="1" customWidth="1"/>
    <col min="2840" max="2840" width="8" style="1" customWidth="1"/>
    <col min="2841" max="2843" width="8.5703125" style="1" customWidth="1"/>
    <col min="2844" max="2844" width="7.42578125" style="1" customWidth="1"/>
    <col min="2845" max="2845" width="8.7109375" style="1" customWidth="1"/>
    <col min="2846" max="2846" width="8" style="1" customWidth="1"/>
    <col min="2847" max="2847" width="9.140625" style="1" customWidth="1"/>
    <col min="2848" max="2848" width="8" style="1" customWidth="1"/>
    <col min="2849" max="2851" width="8.5703125" style="1" customWidth="1"/>
    <col min="2852" max="2852" width="7.85546875" style="1" customWidth="1"/>
    <col min="2853" max="2853" width="9.85546875" style="1" customWidth="1"/>
    <col min="2854" max="2854" width="8.42578125" style="1" customWidth="1"/>
    <col min="2855" max="3093" width="11.42578125" style="1"/>
    <col min="3094" max="3094" width="3.28515625" style="1" customWidth="1"/>
    <col min="3095" max="3095" width="8.7109375" style="1" customWidth="1"/>
    <col min="3096" max="3096" width="8" style="1" customWidth="1"/>
    <col min="3097" max="3099" width="8.5703125" style="1" customWidth="1"/>
    <col min="3100" max="3100" width="7.42578125" style="1" customWidth="1"/>
    <col min="3101" max="3101" width="8.7109375" style="1" customWidth="1"/>
    <col min="3102" max="3102" width="8" style="1" customWidth="1"/>
    <col min="3103" max="3103" width="9.140625" style="1" customWidth="1"/>
    <col min="3104" max="3104" width="8" style="1" customWidth="1"/>
    <col min="3105" max="3107" width="8.5703125" style="1" customWidth="1"/>
    <col min="3108" max="3108" width="7.85546875" style="1" customWidth="1"/>
    <col min="3109" max="3109" width="9.85546875" style="1" customWidth="1"/>
    <col min="3110" max="3110" width="8.42578125" style="1" customWidth="1"/>
    <col min="3111" max="3349" width="11.42578125" style="1"/>
    <col min="3350" max="3350" width="3.28515625" style="1" customWidth="1"/>
    <col min="3351" max="3351" width="8.7109375" style="1" customWidth="1"/>
    <col min="3352" max="3352" width="8" style="1" customWidth="1"/>
    <col min="3353" max="3355" width="8.5703125" style="1" customWidth="1"/>
    <col min="3356" max="3356" width="7.42578125" style="1" customWidth="1"/>
    <col min="3357" max="3357" width="8.7109375" style="1" customWidth="1"/>
    <col min="3358" max="3358" width="8" style="1" customWidth="1"/>
    <col min="3359" max="3359" width="9.140625" style="1" customWidth="1"/>
    <col min="3360" max="3360" width="8" style="1" customWidth="1"/>
    <col min="3361" max="3363" width="8.5703125" style="1" customWidth="1"/>
    <col min="3364" max="3364" width="7.85546875" style="1" customWidth="1"/>
    <col min="3365" max="3365" width="9.85546875" style="1" customWidth="1"/>
    <col min="3366" max="3366" width="8.42578125" style="1" customWidth="1"/>
    <col min="3367" max="3605" width="11.42578125" style="1"/>
    <col min="3606" max="3606" width="3.28515625" style="1" customWidth="1"/>
    <col min="3607" max="3607" width="8.7109375" style="1" customWidth="1"/>
    <col min="3608" max="3608" width="8" style="1" customWidth="1"/>
    <col min="3609" max="3611" width="8.5703125" style="1" customWidth="1"/>
    <col min="3612" max="3612" width="7.42578125" style="1" customWidth="1"/>
    <col min="3613" max="3613" width="8.7109375" style="1" customWidth="1"/>
    <col min="3614" max="3614" width="8" style="1" customWidth="1"/>
    <col min="3615" max="3615" width="9.140625" style="1" customWidth="1"/>
    <col min="3616" max="3616" width="8" style="1" customWidth="1"/>
    <col min="3617" max="3619" width="8.5703125" style="1" customWidth="1"/>
    <col min="3620" max="3620" width="7.85546875" style="1" customWidth="1"/>
    <col min="3621" max="3621" width="9.85546875" style="1" customWidth="1"/>
    <col min="3622" max="3622" width="8.42578125" style="1" customWidth="1"/>
    <col min="3623" max="3861" width="11.42578125" style="1"/>
    <col min="3862" max="3862" width="3.28515625" style="1" customWidth="1"/>
    <col min="3863" max="3863" width="8.7109375" style="1" customWidth="1"/>
    <col min="3864" max="3864" width="8" style="1" customWidth="1"/>
    <col min="3865" max="3867" width="8.5703125" style="1" customWidth="1"/>
    <col min="3868" max="3868" width="7.42578125" style="1" customWidth="1"/>
    <col min="3869" max="3869" width="8.7109375" style="1" customWidth="1"/>
    <col min="3870" max="3870" width="8" style="1" customWidth="1"/>
    <col min="3871" max="3871" width="9.140625" style="1" customWidth="1"/>
    <col min="3872" max="3872" width="8" style="1" customWidth="1"/>
    <col min="3873" max="3875" width="8.5703125" style="1" customWidth="1"/>
    <col min="3876" max="3876" width="7.85546875" style="1" customWidth="1"/>
    <col min="3877" max="3877" width="9.85546875" style="1" customWidth="1"/>
    <col min="3878" max="3878" width="8.42578125" style="1" customWidth="1"/>
    <col min="3879" max="4117" width="11.42578125" style="1"/>
    <col min="4118" max="4118" width="3.28515625" style="1" customWidth="1"/>
    <col min="4119" max="4119" width="8.7109375" style="1" customWidth="1"/>
    <col min="4120" max="4120" width="8" style="1" customWidth="1"/>
    <col min="4121" max="4123" width="8.5703125" style="1" customWidth="1"/>
    <col min="4124" max="4124" width="7.42578125" style="1" customWidth="1"/>
    <col min="4125" max="4125" width="8.7109375" style="1" customWidth="1"/>
    <col min="4126" max="4126" width="8" style="1" customWidth="1"/>
    <col min="4127" max="4127" width="9.140625" style="1" customWidth="1"/>
    <col min="4128" max="4128" width="8" style="1" customWidth="1"/>
    <col min="4129" max="4131" width="8.5703125" style="1" customWidth="1"/>
    <col min="4132" max="4132" width="7.85546875" style="1" customWidth="1"/>
    <col min="4133" max="4133" width="9.85546875" style="1" customWidth="1"/>
    <col min="4134" max="4134" width="8.42578125" style="1" customWidth="1"/>
    <col min="4135" max="4373" width="11.42578125" style="1"/>
    <col min="4374" max="4374" width="3.28515625" style="1" customWidth="1"/>
    <col min="4375" max="4375" width="8.7109375" style="1" customWidth="1"/>
    <col min="4376" max="4376" width="8" style="1" customWidth="1"/>
    <col min="4377" max="4379" width="8.5703125" style="1" customWidth="1"/>
    <col min="4380" max="4380" width="7.42578125" style="1" customWidth="1"/>
    <col min="4381" max="4381" width="8.7109375" style="1" customWidth="1"/>
    <col min="4382" max="4382" width="8" style="1" customWidth="1"/>
    <col min="4383" max="4383" width="9.140625" style="1" customWidth="1"/>
    <col min="4384" max="4384" width="8" style="1" customWidth="1"/>
    <col min="4385" max="4387" width="8.5703125" style="1" customWidth="1"/>
    <col min="4388" max="4388" width="7.85546875" style="1" customWidth="1"/>
    <col min="4389" max="4389" width="9.85546875" style="1" customWidth="1"/>
    <col min="4390" max="4390" width="8.42578125" style="1" customWidth="1"/>
    <col min="4391" max="4629" width="11.42578125" style="1"/>
    <col min="4630" max="4630" width="3.28515625" style="1" customWidth="1"/>
    <col min="4631" max="4631" width="8.7109375" style="1" customWidth="1"/>
    <col min="4632" max="4632" width="8" style="1" customWidth="1"/>
    <col min="4633" max="4635" width="8.5703125" style="1" customWidth="1"/>
    <col min="4636" max="4636" width="7.42578125" style="1" customWidth="1"/>
    <col min="4637" max="4637" width="8.7109375" style="1" customWidth="1"/>
    <col min="4638" max="4638" width="8" style="1" customWidth="1"/>
    <col min="4639" max="4639" width="9.140625" style="1" customWidth="1"/>
    <col min="4640" max="4640" width="8" style="1" customWidth="1"/>
    <col min="4641" max="4643" width="8.5703125" style="1" customWidth="1"/>
    <col min="4644" max="4644" width="7.85546875" style="1" customWidth="1"/>
    <col min="4645" max="4645" width="9.85546875" style="1" customWidth="1"/>
    <col min="4646" max="4646" width="8.42578125" style="1" customWidth="1"/>
    <col min="4647" max="4885" width="11.42578125" style="1"/>
    <col min="4886" max="4886" width="3.28515625" style="1" customWidth="1"/>
    <col min="4887" max="4887" width="8.7109375" style="1" customWidth="1"/>
    <col min="4888" max="4888" width="8" style="1" customWidth="1"/>
    <col min="4889" max="4891" width="8.5703125" style="1" customWidth="1"/>
    <col min="4892" max="4892" width="7.42578125" style="1" customWidth="1"/>
    <col min="4893" max="4893" width="8.7109375" style="1" customWidth="1"/>
    <col min="4894" max="4894" width="8" style="1" customWidth="1"/>
    <col min="4895" max="4895" width="9.140625" style="1" customWidth="1"/>
    <col min="4896" max="4896" width="8" style="1" customWidth="1"/>
    <col min="4897" max="4899" width="8.5703125" style="1" customWidth="1"/>
    <col min="4900" max="4900" width="7.85546875" style="1" customWidth="1"/>
    <col min="4901" max="4901" width="9.85546875" style="1" customWidth="1"/>
    <col min="4902" max="4902" width="8.42578125" style="1" customWidth="1"/>
    <col min="4903" max="5141" width="11.42578125" style="1"/>
    <col min="5142" max="5142" width="3.28515625" style="1" customWidth="1"/>
    <col min="5143" max="5143" width="8.7109375" style="1" customWidth="1"/>
    <col min="5144" max="5144" width="8" style="1" customWidth="1"/>
    <col min="5145" max="5147" width="8.5703125" style="1" customWidth="1"/>
    <col min="5148" max="5148" width="7.42578125" style="1" customWidth="1"/>
    <col min="5149" max="5149" width="8.7109375" style="1" customWidth="1"/>
    <col min="5150" max="5150" width="8" style="1" customWidth="1"/>
    <col min="5151" max="5151" width="9.140625" style="1" customWidth="1"/>
    <col min="5152" max="5152" width="8" style="1" customWidth="1"/>
    <col min="5153" max="5155" width="8.5703125" style="1" customWidth="1"/>
    <col min="5156" max="5156" width="7.85546875" style="1" customWidth="1"/>
    <col min="5157" max="5157" width="9.85546875" style="1" customWidth="1"/>
    <col min="5158" max="5158" width="8.42578125" style="1" customWidth="1"/>
    <col min="5159" max="5397" width="11.42578125" style="1"/>
    <col min="5398" max="5398" width="3.28515625" style="1" customWidth="1"/>
    <col min="5399" max="5399" width="8.7109375" style="1" customWidth="1"/>
    <col min="5400" max="5400" width="8" style="1" customWidth="1"/>
    <col min="5401" max="5403" width="8.5703125" style="1" customWidth="1"/>
    <col min="5404" max="5404" width="7.42578125" style="1" customWidth="1"/>
    <col min="5405" max="5405" width="8.7109375" style="1" customWidth="1"/>
    <col min="5406" max="5406" width="8" style="1" customWidth="1"/>
    <col min="5407" max="5407" width="9.140625" style="1" customWidth="1"/>
    <col min="5408" max="5408" width="8" style="1" customWidth="1"/>
    <col min="5409" max="5411" width="8.5703125" style="1" customWidth="1"/>
    <col min="5412" max="5412" width="7.85546875" style="1" customWidth="1"/>
    <col min="5413" max="5413" width="9.85546875" style="1" customWidth="1"/>
    <col min="5414" max="5414" width="8.42578125" style="1" customWidth="1"/>
    <col min="5415" max="5653" width="11.42578125" style="1"/>
    <col min="5654" max="5654" width="3.28515625" style="1" customWidth="1"/>
    <col min="5655" max="5655" width="8.7109375" style="1" customWidth="1"/>
    <col min="5656" max="5656" width="8" style="1" customWidth="1"/>
    <col min="5657" max="5659" width="8.5703125" style="1" customWidth="1"/>
    <col min="5660" max="5660" width="7.42578125" style="1" customWidth="1"/>
    <col min="5661" max="5661" width="8.7109375" style="1" customWidth="1"/>
    <col min="5662" max="5662" width="8" style="1" customWidth="1"/>
    <col min="5663" max="5663" width="9.140625" style="1" customWidth="1"/>
    <col min="5664" max="5664" width="8" style="1" customWidth="1"/>
    <col min="5665" max="5667" width="8.5703125" style="1" customWidth="1"/>
    <col min="5668" max="5668" width="7.85546875" style="1" customWidth="1"/>
    <col min="5669" max="5669" width="9.85546875" style="1" customWidth="1"/>
    <col min="5670" max="5670" width="8.42578125" style="1" customWidth="1"/>
    <col min="5671" max="5909" width="11.42578125" style="1"/>
    <col min="5910" max="5910" width="3.28515625" style="1" customWidth="1"/>
    <col min="5911" max="5911" width="8.7109375" style="1" customWidth="1"/>
    <col min="5912" max="5912" width="8" style="1" customWidth="1"/>
    <col min="5913" max="5915" width="8.5703125" style="1" customWidth="1"/>
    <col min="5916" max="5916" width="7.42578125" style="1" customWidth="1"/>
    <col min="5917" max="5917" width="8.7109375" style="1" customWidth="1"/>
    <col min="5918" max="5918" width="8" style="1" customWidth="1"/>
    <col min="5919" max="5919" width="9.140625" style="1" customWidth="1"/>
    <col min="5920" max="5920" width="8" style="1" customWidth="1"/>
    <col min="5921" max="5923" width="8.5703125" style="1" customWidth="1"/>
    <col min="5924" max="5924" width="7.85546875" style="1" customWidth="1"/>
    <col min="5925" max="5925" width="9.85546875" style="1" customWidth="1"/>
    <col min="5926" max="5926" width="8.42578125" style="1" customWidth="1"/>
    <col min="5927" max="6165" width="11.42578125" style="1"/>
    <col min="6166" max="6166" width="3.28515625" style="1" customWidth="1"/>
    <col min="6167" max="6167" width="8.7109375" style="1" customWidth="1"/>
    <col min="6168" max="6168" width="8" style="1" customWidth="1"/>
    <col min="6169" max="6171" width="8.5703125" style="1" customWidth="1"/>
    <col min="6172" max="6172" width="7.42578125" style="1" customWidth="1"/>
    <col min="6173" max="6173" width="8.7109375" style="1" customWidth="1"/>
    <col min="6174" max="6174" width="8" style="1" customWidth="1"/>
    <col min="6175" max="6175" width="9.140625" style="1" customWidth="1"/>
    <col min="6176" max="6176" width="8" style="1" customWidth="1"/>
    <col min="6177" max="6179" width="8.5703125" style="1" customWidth="1"/>
    <col min="6180" max="6180" width="7.85546875" style="1" customWidth="1"/>
    <col min="6181" max="6181" width="9.85546875" style="1" customWidth="1"/>
    <col min="6182" max="6182" width="8.42578125" style="1" customWidth="1"/>
    <col min="6183" max="6421" width="11.42578125" style="1"/>
    <col min="6422" max="6422" width="3.28515625" style="1" customWidth="1"/>
    <col min="6423" max="6423" width="8.7109375" style="1" customWidth="1"/>
    <col min="6424" max="6424" width="8" style="1" customWidth="1"/>
    <col min="6425" max="6427" width="8.5703125" style="1" customWidth="1"/>
    <col min="6428" max="6428" width="7.42578125" style="1" customWidth="1"/>
    <col min="6429" max="6429" width="8.7109375" style="1" customWidth="1"/>
    <col min="6430" max="6430" width="8" style="1" customWidth="1"/>
    <col min="6431" max="6431" width="9.140625" style="1" customWidth="1"/>
    <col min="6432" max="6432" width="8" style="1" customWidth="1"/>
    <col min="6433" max="6435" width="8.5703125" style="1" customWidth="1"/>
    <col min="6436" max="6436" width="7.85546875" style="1" customWidth="1"/>
    <col min="6437" max="6437" width="9.85546875" style="1" customWidth="1"/>
    <col min="6438" max="6438" width="8.42578125" style="1" customWidth="1"/>
    <col min="6439" max="6677" width="11.42578125" style="1"/>
    <col min="6678" max="6678" width="3.28515625" style="1" customWidth="1"/>
    <col min="6679" max="6679" width="8.7109375" style="1" customWidth="1"/>
    <col min="6680" max="6680" width="8" style="1" customWidth="1"/>
    <col min="6681" max="6683" width="8.5703125" style="1" customWidth="1"/>
    <col min="6684" max="6684" width="7.42578125" style="1" customWidth="1"/>
    <col min="6685" max="6685" width="8.7109375" style="1" customWidth="1"/>
    <col min="6686" max="6686" width="8" style="1" customWidth="1"/>
    <col min="6687" max="6687" width="9.140625" style="1" customWidth="1"/>
    <col min="6688" max="6688" width="8" style="1" customWidth="1"/>
    <col min="6689" max="6691" width="8.5703125" style="1" customWidth="1"/>
    <col min="6692" max="6692" width="7.85546875" style="1" customWidth="1"/>
    <col min="6693" max="6693" width="9.85546875" style="1" customWidth="1"/>
    <col min="6694" max="6694" width="8.42578125" style="1" customWidth="1"/>
    <col min="6695" max="6933" width="11.42578125" style="1"/>
    <col min="6934" max="6934" width="3.28515625" style="1" customWidth="1"/>
    <col min="6935" max="6935" width="8.7109375" style="1" customWidth="1"/>
    <col min="6936" max="6936" width="8" style="1" customWidth="1"/>
    <col min="6937" max="6939" width="8.5703125" style="1" customWidth="1"/>
    <col min="6940" max="6940" width="7.42578125" style="1" customWidth="1"/>
    <col min="6941" max="6941" width="8.7109375" style="1" customWidth="1"/>
    <col min="6942" max="6942" width="8" style="1" customWidth="1"/>
    <col min="6943" max="6943" width="9.140625" style="1" customWidth="1"/>
    <col min="6944" max="6944" width="8" style="1" customWidth="1"/>
    <col min="6945" max="6947" width="8.5703125" style="1" customWidth="1"/>
    <col min="6948" max="6948" width="7.85546875" style="1" customWidth="1"/>
    <col min="6949" max="6949" width="9.85546875" style="1" customWidth="1"/>
    <col min="6950" max="6950" width="8.42578125" style="1" customWidth="1"/>
    <col min="6951" max="7189" width="11.42578125" style="1"/>
    <col min="7190" max="7190" width="3.28515625" style="1" customWidth="1"/>
    <col min="7191" max="7191" width="8.7109375" style="1" customWidth="1"/>
    <col min="7192" max="7192" width="8" style="1" customWidth="1"/>
    <col min="7193" max="7195" width="8.5703125" style="1" customWidth="1"/>
    <col min="7196" max="7196" width="7.42578125" style="1" customWidth="1"/>
    <col min="7197" max="7197" width="8.7109375" style="1" customWidth="1"/>
    <col min="7198" max="7198" width="8" style="1" customWidth="1"/>
    <col min="7199" max="7199" width="9.140625" style="1" customWidth="1"/>
    <col min="7200" max="7200" width="8" style="1" customWidth="1"/>
    <col min="7201" max="7203" width="8.5703125" style="1" customWidth="1"/>
    <col min="7204" max="7204" width="7.85546875" style="1" customWidth="1"/>
    <col min="7205" max="7205" width="9.85546875" style="1" customWidth="1"/>
    <col min="7206" max="7206" width="8.42578125" style="1" customWidth="1"/>
    <col min="7207" max="7445" width="11.42578125" style="1"/>
    <col min="7446" max="7446" width="3.28515625" style="1" customWidth="1"/>
    <col min="7447" max="7447" width="8.7109375" style="1" customWidth="1"/>
    <col min="7448" max="7448" width="8" style="1" customWidth="1"/>
    <col min="7449" max="7451" width="8.5703125" style="1" customWidth="1"/>
    <col min="7452" max="7452" width="7.42578125" style="1" customWidth="1"/>
    <col min="7453" max="7453" width="8.7109375" style="1" customWidth="1"/>
    <col min="7454" max="7454" width="8" style="1" customWidth="1"/>
    <col min="7455" max="7455" width="9.140625" style="1" customWidth="1"/>
    <col min="7456" max="7456" width="8" style="1" customWidth="1"/>
    <col min="7457" max="7459" width="8.5703125" style="1" customWidth="1"/>
    <col min="7460" max="7460" width="7.85546875" style="1" customWidth="1"/>
    <col min="7461" max="7461" width="9.85546875" style="1" customWidth="1"/>
    <col min="7462" max="7462" width="8.42578125" style="1" customWidth="1"/>
    <col min="7463" max="7701" width="11.42578125" style="1"/>
    <col min="7702" max="7702" width="3.28515625" style="1" customWidth="1"/>
    <col min="7703" max="7703" width="8.7109375" style="1" customWidth="1"/>
    <col min="7704" max="7704" width="8" style="1" customWidth="1"/>
    <col min="7705" max="7707" width="8.5703125" style="1" customWidth="1"/>
    <col min="7708" max="7708" width="7.42578125" style="1" customWidth="1"/>
    <col min="7709" max="7709" width="8.7109375" style="1" customWidth="1"/>
    <col min="7710" max="7710" width="8" style="1" customWidth="1"/>
    <col min="7711" max="7711" width="9.140625" style="1" customWidth="1"/>
    <col min="7712" max="7712" width="8" style="1" customWidth="1"/>
    <col min="7713" max="7715" width="8.5703125" style="1" customWidth="1"/>
    <col min="7716" max="7716" width="7.85546875" style="1" customWidth="1"/>
    <col min="7717" max="7717" width="9.85546875" style="1" customWidth="1"/>
    <col min="7718" max="7718" width="8.42578125" style="1" customWidth="1"/>
    <col min="7719" max="7957" width="11.42578125" style="1"/>
    <col min="7958" max="7958" width="3.28515625" style="1" customWidth="1"/>
    <col min="7959" max="7959" width="8.7109375" style="1" customWidth="1"/>
    <col min="7960" max="7960" width="8" style="1" customWidth="1"/>
    <col min="7961" max="7963" width="8.5703125" style="1" customWidth="1"/>
    <col min="7964" max="7964" width="7.42578125" style="1" customWidth="1"/>
    <col min="7965" max="7965" width="8.7109375" style="1" customWidth="1"/>
    <col min="7966" max="7966" width="8" style="1" customWidth="1"/>
    <col min="7967" max="7967" width="9.140625" style="1" customWidth="1"/>
    <col min="7968" max="7968" width="8" style="1" customWidth="1"/>
    <col min="7969" max="7971" width="8.5703125" style="1" customWidth="1"/>
    <col min="7972" max="7972" width="7.85546875" style="1" customWidth="1"/>
    <col min="7973" max="7973" width="9.85546875" style="1" customWidth="1"/>
    <col min="7974" max="7974" width="8.42578125" style="1" customWidth="1"/>
    <col min="7975" max="8213" width="11.42578125" style="1"/>
    <col min="8214" max="8214" width="3.28515625" style="1" customWidth="1"/>
    <col min="8215" max="8215" width="8.7109375" style="1" customWidth="1"/>
    <col min="8216" max="8216" width="8" style="1" customWidth="1"/>
    <col min="8217" max="8219" width="8.5703125" style="1" customWidth="1"/>
    <col min="8220" max="8220" width="7.42578125" style="1" customWidth="1"/>
    <col min="8221" max="8221" width="8.7109375" style="1" customWidth="1"/>
    <col min="8222" max="8222" width="8" style="1" customWidth="1"/>
    <col min="8223" max="8223" width="9.140625" style="1" customWidth="1"/>
    <col min="8224" max="8224" width="8" style="1" customWidth="1"/>
    <col min="8225" max="8227" width="8.5703125" style="1" customWidth="1"/>
    <col min="8228" max="8228" width="7.85546875" style="1" customWidth="1"/>
    <col min="8229" max="8229" width="9.85546875" style="1" customWidth="1"/>
    <col min="8230" max="8230" width="8.42578125" style="1" customWidth="1"/>
    <col min="8231" max="8469" width="11.42578125" style="1"/>
    <col min="8470" max="8470" width="3.28515625" style="1" customWidth="1"/>
    <col min="8471" max="8471" width="8.7109375" style="1" customWidth="1"/>
    <col min="8472" max="8472" width="8" style="1" customWidth="1"/>
    <col min="8473" max="8475" width="8.5703125" style="1" customWidth="1"/>
    <col min="8476" max="8476" width="7.42578125" style="1" customWidth="1"/>
    <col min="8477" max="8477" width="8.7109375" style="1" customWidth="1"/>
    <col min="8478" max="8478" width="8" style="1" customWidth="1"/>
    <col min="8479" max="8479" width="9.140625" style="1" customWidth="1"/>
    <col min="8480" max="8480" width="8" style="1" customWidth="1"/>
    <col min="8481" max="8483" width="8.5703125" style="1" customWidth="1"/>
    <col min="8484" max="8484" width="7.85546875" style="1" customWidth="1"/>
    <col min="8485" max="8485" width="9.85546875" style="1" customWidth="1"/>
    <col min="8486" max="8486" width="8.42578125" style="1" customWidth="1"/>
    <col min="8487" max="8725" width="11.42578125" style="1"/>
    <col min="8726" max="8726" width="3.28515625" style="1" customWidth="1"/>
    <col min="8727" max="8727" width="8.7109375" style="1" customWidth="1"/>
    <col min="8728" max="8728" width="8" style="1" customWidth="1"/>
    <col min="8729" max="8731" width="8.5703125" style="1" customWidth="1"/>
    <col min="8732" max="8732" width="7.42578125" style="1" customWidth="1"/>
    <col min="8733" max="8733" width="8.7109375" style="1" customWidth="1"/>
    <col min="8734" max="8734" width="8" style="1" customWidth="1"/>
    <col min="8735" max="8735" width="9.140625" style="1" customWidth="1"/>
    <col min="8736" max="8736" width="8" style="1" customWidth="1"/>
    <col min="8737" max="8739" width="8.5703125" style="1" customWidth="1"/>
    <col min="8740" max="8740" width="7.85546875" style="1" customWidth="1"/>
    <col min="8741" max="8741" width="9.85546875" style="1" customWidth="1"/>
    <col min="8742" max="8742" width="8.42578125" style="1" customWidth="1"/>
    <col min="8743" max="8981" width="11.42578125" style="1"/>
    <col min="8982" max="8982" width="3.28515625" style="1" customWidth="1"/>
    <col min="8983" max="8983" width="8.7109375" style="1" customWidth="1"/>
    <col min="8984" max="8984" width="8" style="1" customWidth="1"/>
    <col min="8985" max="8987" width="8.5703125" style="1" customWidth="1"/>
    <col min="8988" max="8988" width="7.42578125" style="1" customWidth="1"/>
    <col min="8989" max="8989" width="8.7109375" style="1" customWidth="1"/>
    <col min="8990" max="8990" width="8" style="1" customWidth="1"/>
    <col min="8991" max="8991" width="9.140625" style="1" customWidth="1"/>
    <col min="8992" max="8992" width="8" style="1" customWidth="1"/>
    <col min="8993" max="8995" width="8.5703125" style="1" customWidth="1"/>
    <col min="8996" max="8996" width="7.85546875" style="1" customWidth="1"/>
    <col min="8997" max="8997" width="9.85546875" style="1" customWidth="1"/>
    <col min="8998" max="8998" width="8.42578125" style="1" customWidth="1"/>
    <col min="8999" max="9237" width="11.42578125" style="1"/>
    <col min="9238" max="9238" width="3.28515625" style="1" customWidth="1"/>
    <col min="9239" max="9239" width="8.7109375" style="1" customWidth="1"/>
    <col min="9240" max="9240" width="8" style="1" customWidth="1"/>
    <col min="9241" max="9243" width="8.5703125" style="1" customWidth="1"/>
    <col min="9244" max="9244" width="7.42578125" style="1" customWidth="1"/>
    <col min="9245" max="9245" width="8.7109375" style="1" customWidth="1"/>
    <col min="9246" max="9246" width="8" style="1" customWidth="1"/>
    <col min="9247" max="9247" width="9.140625" style="1" customWidth="1"/>
    <col min="9248" max="9248" width="8" style="1" customWidth="1"/>
    <col min="9249" max="9251" width="8.5703125" style="1" customWidth="1"/>
    <col min="9252" max="9252" width="7.85546875" style="1" customWidth="1"/>
    <col min="9253" max="9253" width="9.85546875" style="1" customWidth="1"/>
    <col min="9254" max="9254" width="8.42578125" style="1" customWidth="1"/>
    <col min="9255" max="9493" width="11.42578125" style="1"/>
    <col min="9494" max="9494" width="3.28515625" style="1" customWidth="1"/>
    <col min="9495" max="9495" width="8.7109375" style="1" customWidth="1"/>
    <col min="9496" max="9496" width="8" style="1" customWidth="1"/>
    <col min="9497" max="9499" width="8.5703125" style="1" customWidth="1"/>
    <col min="9500" max="9500" width="7.42578125" style="1" customWidth="1"/>
    <col min="9501" max="9501" width="8.7109375" style="1" customWidth="1"/>
    <col min="9502" max="9502" width="8" style="1" customWidth="1"/>
    <col min="9503" max="9503" width="9.140625" style="1" customWidth="1"/>
    <col min="9504" max="9504" width="8" style="1" customWidth="1"/>
    <col min="9505" max="9507" width="8.5703125" style="1" customWidth="1"/>
    <col min="9508" max="9508" width="7.85546875" style="1" customWidth="1"/>
    <col min="9509" max="9509" width="9.85546875" style="1" customWidth="1"/>
    <col min="9510" max="9510" width="8.42578125" style="1" customWidth="1"/>
    <col min="9511" max="9749" width="11.42578125" style="1"/>
    <col min="9750" max="9750" width="3.28515625" style="1" customWidth="1"/>
    <col min="9751" max="9751" width="8.7109375" style="1" customWidth="1"/>
    <col min="9752" max="9752" width="8" style="1" customWidth="1"/>
    <col min="9753" max="9755" width="8.5703125" style="1" customWidth="1"/>
    <col min="9756" max="9756" width="7.42578125" style="1" customWidth="1"/>
    <col min="9757" max="9757" width="8.7109375" style="1" customWidth="1"/>
    <col min="9758" max="9758" width="8" style="1" customWidth="1"/>
    <col min="9759" max="9759" width="9.140625" style="1" customWidth="1"/>
    <col min="9760" max="9760" width="8" style="1" customWidth="1"/>
    <col min="9761" max="9763" width="8.5703125" style="1" customWidth="1"/>
    <col min="9764" max="9764" width="7.85546875" style="1" customWidth="1"/>
    <col min="9765" max="9765" width="9.85546875" style="1" customWidth="1"/>
    <col min="9766" max="9766" width="8.42578125" style="1" customWidth="1"/>
    <col min="9767" max="10005" width="11.42578125" style="1"/>
    <col min="10006" max="10006" width="3.28515625" style="1" customWidth="1"/>
    <col min="10007" max="10007" width="8.7109375" style="1" customWidth="1"/>
    <col min="10008" max="10008" width="8" style="1" customWidth="1"/>
    <col min="10009" max="10011" width="8.5703125" style="1" customWidth="1"/>
    <col min="10012" max="10012" width="7.42578125" style="1" customWidth="1"/>
    <col min="10013" max="10013" width="8.7109375" style="1" customWidth="1"/>
    <col min="10014" max="10014" width="8" style="1" customWidth="1"/>
    <col min="10015" max="10015" width="9.140625" style="1" customWidth="1"/>
    <col min="10016" max="10016" width="8" style="1" customWidth="1"/>
    <col min="10017" max="10019" width="8.5703125" style="1" customWidth="1"/>
    <col min="10020" max="10020" width="7.85546875" style="1" customWidth="1"/>
    <col min="10021" max="10021" width="9.85546875" style="1" customWidth="1"/>
    <col min="10022" max="10022" width="8.42578125" style="1" customWidth="1"/>
    <col min="10023" max="10261" width="11.42578125" style="1"/>
    <col min="10262" max="10262" width="3.28515625" style="1" customWidth="1"/>
    <col min="10263" max="10263" width="8.7109375" style="1" customWidth="1"/>
    <col min="10264" max="10264" width="8" style="1" customWidth="1"/>
    <col min="10265" max="10267" width="8.5703125" style="1" customWidth="1"/>
    <col min="10268" max="10268" width="7.42578125" style="1" customWidth="1"/>
    <col min="10269" max="10269" width="8.7109375" style="1" customWidth="1"/>
    <col min="10270" max="10270" width="8" style="1" customWidth="1"/>
    <col min="10271" max="10271" width="9.140625" style="1" customWidth="1"/>
    <col min="10272" max="10272" width="8" style="1" customWidth="1"/>
    <col min="10273" max="10275" width="8.5703125" style="1" customWidth="1"/>
    <col min="10276" max="10276" width="7.85546875" style="1" customWidth="1"/>
    <col min="10277" max="10277" width="9.85546875" style="1" customWidth="1"/>
    <col min="10278" max="10278" width="8.42578125" style="1" customWidth="1"/>
    <col min="10279" max="10517" width="11.42578125" style="1"/>
    <col min="10518" max="10518" width="3.28515625" style="1" customWidth="1"/>
    <col min="10519" max="10519" width="8.7109375" style="1" customWidth="1"/>
    <col min="10520" max="10520" width="8" style="1" customWidth="1"/>
    <col min="10521" max="10523" width="8.5703125" style="1" customWidth="1"/>
    <col min="10524" max="10524" width="7.42578125" style="1" customWidth="1"/>
    <col min="10525" max="10525" width="8.7109375" style="1" customWidth="1"/>
    <col min="10526" max="10526" width="8" style="1" customWidth="1"/>
    <col min="10527" max="10527" width="9.140625" style="1" customWidth="1"/>
    <col min="10528" max="10528" width="8" style="1" customWidth="1"/>
    <col min="10529" max="10531" width="8.5703125" style="1" customWidth="1"/>
    <col min="10532" max="10532" width="7.85546875" style="1" customWidth="1"/>
    <col min="10533" max="10533" width="9.85546875" style="1" customWidth="1"/>
    <col min="10534" max="10534" width="8.42578125" style="1" customWidth="1"/>
    <col min="10535" max="10773" width="11.42578125" style="1"/>
    <col min="10774" max="10774" width="3.28515625" style="1" customWidth="1"/>
    <col min="10775" max="10775" width="8.7109375" style="1" customWidth="1"/>
    <col min="10776" max="10776" width="8" style="1" customWidth="1"/>
    <col min="10777" max="10779" width="8.5703125" style="1" customWidth="1"/>
    <col min="10780" max="10780" width="7.42578125" style="1" customWidth="1"/>
    <col min="10781" max="10781" width="8.7109375" style="1" customWidth="1"/>
    <col min="10782" max="10782" width="8" style="1" customWidth="1"/>
    <col min="10783" max="10783" width="9.140625" style="1" customWidth="1"/>
    <col min="10784" max="10784" width="8" style="1" customWidth="1"/>
    <col min="10785" max="10787" width="8.5703125" style="1" customWidth="1"/>
    <col min="10788" max="10788" width="7.85546875" style="1" customWidth="1"/>
    <col min="10789" max="10789" width="9.85546875" style="1" customWidth="1"/>
    <col min="10790" max="10790" width="8.42578125" style="1" customWidth="1"/>
    <col min="10791" max="11029" width="11.42578125" style="1"/>
    <col min="11030" max="11030" width="3.28515625" style="1" customWidth="1"/>
    <col min="11031" max="11031" width="8.7109375" style="1" customWidth="1"/>
    <col min="11032" max="11032" width="8" style="1" customWidth="1"/>
    <col min="11033" max="11035" width="8.5703125" style="1" customWidth="1"/>
    <col min="11036" max="11036" width="7.42578125" style="1" customWidth="1"/>
    <col min="11037" max="11037" width="8.7109375" style="1" customWidth="1"/>
    <col min="11038" max="11038" width="8" style="1" customWidth="1"/>
    <col min="11039" max="11039" width="9.140625" style="1" customWidth="1"/>
    <col min="11040" max="11040" width="8" style="1" customWidth="1"/>
    <col min="11041" max="11043" width="8.5703125" style="1" customWidth="1"/>
    <col min="11044" max="11044" width="7.85546875" style="1" customWidth="1"/>
    <col min="11045" max="11045" width="9.85546875" style="1" customWidth="1"/>
    <col min="11046" max="11046" width="8.42578125" style="1" customWidth="1"/>
    <col min="11047" max="11285" width="11.42578125" style="1"/>
    <col min="11286" max="11286" width="3.28515625" style="1" customWidth="1"/>
    <col min="11287" max="11287" width="8.7109375" style="1" customWidth="1"/>
    <col min="11288" max="11288" width="8" style="1" customWidth="1"/>
    <col min="11289" max="11291" width="8.5703125" style="1" customWidth="1"/>
    <col min="11292" max="11292" width="7.42578125" style="1" customWidth="1"/>
    <col min="11293" max="11293" width="8.7109375" style="1" customWidth="1"/>
    <col min="11294" max="11294" width="8" style="1" customWidth="1"/>
    <col min="11295" max="11295" width="9.140625" style="1" customWidth="1"/>
    <col min="11296" max="11296" width="8" style="1" customWidth="1"/>
    <col min="11297" max="11299" width="8.5703125" style="1" customWidth="1"/>
    <col min="11300" max="11300" width="7.85546875" style="1" customWidth="1"/>
    <col min="11301" max="11301" width="9.85546875" style="1" customWidth="1"/>
    <col min="11302" max="11302" width="8.42578125" style="1" customWidth="1"/>
    <col min="11303" max="11541" width="11.42578125" style="1"/>
    <col min="11542" max="11542" width="3.28515625" style="1" customWidth="1"/>
    <col min="11543" max="11543" width="8.7109375" style="1" customWidth="1"/>
    <col min="11544" max="11544" width="8" style="1" customWidth="1"/>
    <col min="11545" max="11547" width="8.5703125" style="1" customWidth="1"/>
    <col min="11548" max="11548" width="7.42578125" style="1" customWidth="1"/>
    <col min="11549" max="11549" width="8.7109375" style="1" customWidth="1"/>
    <col min="11550" max="11550" width="8" style="1" customWidth="1"/>
    <col min="11551" max="11551" width="9.140625" style="1" customWidth="1"/>
    <col min="11552" max="11552" width="8" style="1" customWidth="1"/>
    <col min="11553" max="11555" width="8.5703125" style="1" customWidth="1"/>
    <col min="11556" max="11556" width="7.85546875" style="1" customWidth="1"/>
    <col min="11557" max="11557" width="9.85546875" style="1" customWidth="1"/>
    <col min="11558" max="11558" width="8.42578125" style="1" customWidth="1"/>
    <col min="11559" max="11797" width="11.42578125" style="1"/>
    <col min="11798" max="11798" width="3.28515625" style="1" customWidth="1"/>
    <col min="11799" max="11799" width="8.7109375" style="1" customWidth="1"/>
    <col min="11800" max="11800" width="8" style="1" customWidth="1"/>
    <col min="11801" max="11803" width="8.5703125" style="1" customWidth="1"/>
    <col min="11804" max="11804" width="7.42578125" style="1" customWidth="1"/>
    <col min="11805" max="11805" width="8.7109375" style="1" customWidth="1"/>
    <col min="11806" max="11806" width="8" style="1" customWidth="1"/>
    <col min="11807" max="11807" width="9.140625" style="1" customWidth="1"/>
    <col min="11808" max="11808" width="8" style="1" customWidth="1"/>
    <col min="11809" max="11811" width="8.5703125" style="1" customWidth="1"/>
    <col min="11812" max="11812" width="7.85546875" style="1" customWidth="1"/>
    <col min="11813" max="11813" width="9.85546875" style="1" customWidth="1"/>
    <col min="11814" max="11814" width="8.42578125" style="1" customWidth="1"/>
    <col min="11815" max="12053" width="11.42578125" style="1"/>
    <col min="12054" max="12054" width="3.28515625" style="1" customWidth="1"/>
    <col min="12055" max="12055" width="8.7109375" style="1" customWidth="1"/>
    <col min="12056" max="12056" width="8" style="1" customWidth="1"/>
    <col min="12057" max="12059" width="8.5703125" style="1" customWidth="1"/>
    <col min="12060" max="12060" width="7.42578125" style="1" customWidth="1"/>
    <col min="12061" max="12061" width="8.7109375" style="1" customWidth="1"/>
    <col min="12062" max="12062" width="8" style="1" customWidth="1"/>
    <col min="12063" max="12063" width="9.140625" style="1" customWidth="1"/>
    <col min="12064" max="12064" width="8" style="1" customWidth="1"/>
    <col min="12065" max="12067" width="8.5703125" style="1" customWidth="1"/>
    <col min="12068" max="12068" width="7.85546875" style="1" customWidth="1"/>
    <col min="12069" max="12069" width="9.85546875" style="1" customWidth="1"/>
    <col min="12070" max="12070" width="8.42578125" style="1" customWidth="1"/>
    <col min="12071" max="12309" width="11.42578125" style="1"/>
    <col min="12310" max="12310" width="3.28515625" style="1" customWidth="1"/>
    <col min="12311" max="12311" width="8.7109375" style="1" customWidth="1"/>
    <col min="12312" max="12312" width="8" style="1" customWidth="1"/>
    <col min="12313" max="12315" width="8.5703125" style="1" customWidth="1"/>
    <col min="12316" max="12316" width="7.42578125" style="1" customWidth="1"/>
    <col min="12317" max="12317" width="8.7109375" style="1" customWidth="1"/>
    <col min="12318" max="12318" width="8" style="1" customWidth="1"/>
    <col min="12319" max="12319" width="9.140625" style="1" customWidth="1"/>
    <col min="12320" max="12320" width="8" style="1" customWidth="1"/>
    <col min="12321" max="12323" width="8.5703125" style="1" customWidth="1"/>
    <col min="12324" max="12324" width="7.85546875" style="1" customWidth="1"/>
    <col min="12325" max="12325" width="9.85546875" style="1" customWidth="1"/>
    <col min="12326" max="12326" width="8.42578125" style="1" customWidth="1"/>
    <col min="12327" max="12565" width="11.42578125" style="1"/>
    <col min="12566" max="12566" width="3.28515625" style="1" customWidth="1"/>
    <col min="12567" max="12567" width="8.7109375" style="1" customWidth="1"/>
    <col min="12568" max="12568" width="8" style="1" customWidth="1"/>
    <col min="12569" max="12571" width="8.5703125" style="1" customWidth="1"/>
    <col min="12572" max="12572" width="7.42578125" style="1" customWidth="1"/>
    <col min="12573" max="12573" width="8.7109375" style="1" customWidth="1"/>
    <col min="12574" max="12574" width="8" style="1" customWidth="1"/>
    <col min="12575" max="12575" width="9.140625" style="1" customWidth="1"/>
    <col min="12576" max="12576" width="8" style="1" customWidth="1"/>
    <col min="12577" max="12579" width="8.5703125" style="1" customWidth="1"/>
    <col min="12580" max="12580" width="7.85546875" style="1" customWidth="1"/>
    <col min="12581" max="12581" width="9.85546875" style="1" customWidth="1"/>
    <col min="12582" max="12582" width="8.42578125" style="1" customWidth="1"/>
    <col min="12583" max="12821" width="11.42578125" style="1"/>
    <col min="12822" max="12822" width="3.28515625" style="1" customWidth="1"/>
    <col min="12823" max="12823" width="8.7109375" style="1" customWidth="1"/>
    <col min="12824" max="12824" width="8" style="1" customWidth="1"/>
    <col min="12825" max="12827" width="8.5703125" style="1" customWidth="1"/>
    <col min="12828" max="12828" width="7.42578125" style="1" customWidth="1"/>
    <col min="12829" max="12829" width="8.7109375" style="1" customWidth="1"/>
    <col min="12830" max="12830" width="8" style="1" customWidth="1"/>
    <col min="12831" max="12831" width="9.140625" style="1" customWidth="1"/>
    <col min="12832" max="12832" width="8" style="1" customWidth="1"/>
    <col min="12833" max="12835" width="8.5703125" style="1" customWidth="1"/>
    <col min="12836" max="12836" width="7.85546875" style="1" customWidth="1"/>
    <col min="12837" max="12837" width="9.85546875" style="1" customWidth="1"/>
    <col min="12838" max="12838" width="8.42578125" style="1" customWidth="1"/>
    <col min="12839" max="13077" width="11.42578125" style="1"/>
    <col min="13078" max="13078" width="3.28515625" style="1" customWidth="1"/>
    <col min="13079" max="13079" width="8.7109375" style="1" customWidth="1"/>
    <col min="13080" max="13080" width="8" style="1" customWidth="1"/>
    <col min="13081" max="13083" width="8.5703125" style="1" customWidth="1"/>
    <col min="13084" max="13084" width="7.42578125" style="1" customWidth="1"/>
    <col min="13085" max="13085" width="8.7109375" style="1" customWidth="1"/>
    <col min="13086" max="13086" width="8" style="1" customWidth="1"/>
    <col min="13087" max="13087" width="9.140625" style="1" customWidth="1"/>
    <col min="13088" max="13088" width="8" style="1" customWidth="1"/>
    <col min="13089" max="13091" width="8.5703125" style="1" customWidth="1"/>
    <col min="13092" max="13092" width="7.85546875" style="1" customWidth="1"/>
    <col min="13093" max="13093" width="9.85546875" style="1" customWidth="1"/>
    <col min="13094" max="13094" width="8.42578125" style="1" customWidth="1"/>
    <col min="13095" max="13333" width="11.42578125" style="1"/>
    <col min="13334" max="13334" width="3.28515625" style="1" customWidth="1"/>
    <col min="13335" max="13335" width="8.7109375" style="1" customWidth="1"/>
    <col min="13336" max="13336" width="8" style="1" customWidth="1"/>
    <col min="13337" max="13339" width="8.5703125" style="1" customWidth="1"/>
    <col min="13340" max="13340" width="7.42578125" style="1" customWidth="1"/>
    <col min="13341" max="13341" width="8.7109375" style="1" customWidth="1"/>
    <col min="13342" max="13342" width="8" style="1" customWidth="1"/>
    <col min="13343" max="13343" width="9.140625" style="1" customWidth="1"/>
    <col min="13344" max="13344" width="8" style="1" customWidth="1"/>
    <col min="13345" max="13347" width="8.5703125" style="1" customWidth="1"/>
    <col min="13348" max="13348" width="7.85546875" style="1" customWidth="1"/>
    <col min="13349" max="13349" width="9.85546875" style="1" customWidth="1"/>
    <col min="13350" max="13350" width="8.42578125" style="1" customWidth="1"/>
    <col min="13351" max="13589" width="11.42578125" style="1"/>
    <col min="13590" max="13590" width="3.28515625" style="1" customWidth="1"/>
    <col min="13591" max="13591" width="8.7109375" style="1" customWidth="1"/>
    <col min="13592" max="13592" width="8" style="1" customWidth="1"/>
    <col min="13593" max="13595" width="8.5703125" style="1" customWidth="1"/>
    <col min="13596" max="13596" width="7.42578125" style="1" customWidth="1"/>
    <col min="13597" max="13597" width="8.7109375" style="1" customWidth="1"/>
    <col min="13598" max="13598" width="8" style="1" customWidth="1"/>
    <col min="13599" max="13599" width="9.140625" style="1" customWidth="1"/>
    <col min="13600" max="13600" width="8" style="1" customWidth="1"/>
    <col min="13601" max="13603" width="8.5703125" style="1" customWidth="1"/>
    <col min="13604" max="13604" width="7.85546875" style="1" customWidth="1"/>
    <col min="13605" max="13605" width="9.85546875" style="1" customWidth="1"/>
    <col min="13606" max="13606" width="8.42578125" style="1" customWidth="1"/>
    <col min="13607" max="13845" width="11.42578125" style="1"/>
    <col min="13846" max="13846" width="3.28515625" style="1" customWidth="1"/>
    <col min="13847" max="13847" width="8.7109375" style="1" customWidth="1"/>
    <col min="13848" max="13848" width="8" style="1" customWidth="1"/>
    <col min="13849" max="13851" width="8.5703125" style="1" customWidth="1"/>
    <col min="13852" max="13852" width="7.42578125" style="1" customWidth="1"/>
    <col min="13853" max="13853" width="8.7109375" style="1" customWidth="1"/>
    <col min="13854" max="13854" width="8" style="1" customWidth="1"/>
    <col min="13855" max="13855" width="9.140625" style="1" customWidth="1"/>
    <col min="13856" max="13856" width="8" style="1" customWidth="1"/>
    <col min="13857" max="13859" width="8.5703125" style="1" customWidth="1"/>
    <col min="13860" max="13860" width="7.85546875" style="1" customWidth="1"/>
    <col min="13861" max="13861" width="9.85546875" style="1" customWidth="1"/>
    <col min="13862" max="13862" width="8.42578125" style="1" customWidth="1"/>
    <col min="13863" max="14101" width="11.42578125" style="1"/>
    <col min="14102" max="14102" width="3.28515625" style="1" customWidth="1"/>
    <col min="14103" max="14103" width="8.7109375" style="1" customWidth="1"/>
    <col min="14104" max="14104" width="8" style="1" customWidth="1"/>
    <col min="14105" max="14107" width="8.5703125" style="1" customWidth="1"/>
    <col min="14108" max="14108" width="7.42578125" style="1" customWidth="1"/>
    <col min="14109" max="14109" width="8.7109375" style="1" customWidth="1"/>
    <col min="14110" max="14110" width="8" style="1" customWidth="1"/>
    <col min="14111" max="14111" width="9.140625" style="1" customWidth="1"/>
    <col min="14112" max="14112" width="8" style="1" customWidth="1"/>
    <col min="14113" max="14115" width="8.5703125" style="1" customWidth="1"/>
    <col min="14116" max="14116" width="7.85546875" style="1" customWidth="1"/>
    <col min="14117" max="14117" width="9.85546875" style="1" customWidth="1"/>
    <col min="14118" max="14118" width="8.42578125" style="1" customWidth="1"/>
    <col min="14119" max="14357" width="11.42578125" style="1"/>
    <col min="14358" max="14358" width="3.28515625" style="1" customWidth="1"/>
    <col min="14359" max="14359" width="8.7109375" style="1" customWidth="1"/>
    <col min="14360" max="14360" width="8" style="1" customWidth="1"/>
    <col min="14361" max="14363" width="8.5703125" style="1" customWidth="1"/>
    <col min="14364" max="14364" width="7.42578125" style="1" customWidth="1"/>
    <col min="14365" max="14365" width="8.7109375" style="1" customWidth="1"/>
    <col min="14366" max="14366" width="8" style="1" customWidth="1"/>
    <col min="14367" max="14367" width="9.140625" style="1" customWidth="1"/>
    <col min="14368" max="14368" width="8" style="1" customWidth="1"/>
    <col min="14369" max="14371" width="8.5703125" style="1" customWidth="1"/>
    <col min="14372" max="14372" width="7.85546875" style="1" customWidth="1"/>
    <col min="14373" max="14373" width="9.85546875" style="1" customWidth="1"/>
    <col min="14374" max="14374" width="8.42578125" style="1" customWidth="1"/>
    <col min="14375" max="14613" width="11.42578125" style="1"/>
    <col min="14614" max="14614" width="3.28515625" style="1" customWidth="1"/>
    <col min="14615" max="14615" width="8.7109375" style="1" customWidth="1"/>
    <col min="14616" max="14616" width="8" style="1" customWidth="1"/>
    <col min="14617" max="14619" width="8.5703125" style="1" customWidth="1"/>
    <col min="14620" max="14620" width="7.42578125" style="1" customWidth="1"/>
    <col min="14621" max="14621" width="8.7109375" style="1" customWidth="1"/>
    <col min="14622" max="14622" width="8" style="1" customWidth="1"/>
    <col min="14623" max="14623" width="9.140625" style="1" customWidth="1"/>
    <col min="14624" max="14624" width="8" style="1" customWidth="1"/>
    <col min="14625" max="14627" width="8.5703125" style="1" customWidth="1"/>
    <col min="14628" max="14628" width="7.85546875" style="1" customWidth="1"/>
    <col min="14629" max="14629" width="9.85546875" style="1" customWidth="1"/>
    <col min="14630" max="14630" width="8.42578125" style="1" customWidth="1"/>
    <col min="14631" max="14869" width="11.42578125" style="1"/>
    <col min="14870" max="14870" width="3.28515625" style="1" customWidth="1"/>
    <col min="14871" max="14871" width="8.7109375" style="1" customWidth="1"/>
    <col min="14872" max="14872" width="8" style="1" customWidth="1"/>
    <col min="14873" max="14875" width="8.5703125" style="1" customWidth="1"/>
    <col min="14876" max="14876" width="7.42578125" style="1" customWidth="1"/>
    <col min="14877" max="14877" width="8.7109375" style="1" customWidth="1"/>
    <col min="14878" max="14878" width="8" style="1" customWidth="1"/>
    <col min="14879" max="14879" width="9.140625" style="1" customWidth="1"/>
    <col min="14880" max="14880" width="8" style="1" customWidth="1"/>
    <col min="14881" max="14883" width="8.5703125" style="1" customWidth="1"/>
    <col min="14884" max="14884" width="7.85546875" style="1" customWidth="1"/>
    <col min="14885" max="14885" width="9.85546875" style="1" customWidth="1"/>
    <col min="14886" max="14886" width="8.42578125" style="1" customWidth="1"/>
    <col min="14887" max="15125" width="11.42578125" style="1"/>
    <col min="15126" max="15126" width="3.28515625" style="1" customWidth="1"/>
    <col min="15127" max="15127" width="8.7109375" style="1" customWidth="1"/>
    <col min="15128" max="15128" width="8" style="1" customWidth="1"/>
    <col min="15129" max="15131" width="8.5703125" style="1" customWidth="1"/>
    <col min="15132" max="15132" width="7.42578125" style="1" customWidth="1"/>
    <col min="15133" max="15133" width="8.7109375" style="1" customWidth="1"/>
    <col min="15134" max="15134" width="8" style="1" customWidth="1"/>
    <col min="15135" max="15135" width="9.140625" style="1" customWidth="1"/>
    <col min="15136" max="15136" width="8" style="1" customWidth="1"/>
    <col min="15137" max="15139" width="8.5703125" style="1" customWidth="1"/>
    <col min="15140" max="15140" width="7.85546875" style="1" customWidth="1"/>
    <col min="15141" max="15141" width="9.85546875" style="1" customWidth="1"/>
    <col min="15142" max="15142" width="8.42578125" style="1" customWidth="1"/>
    <col min="15143" max="15381" width="11.42578125" style="1"/>
    <col min="15382" max="15382" width="3.28515625" style="1" customWidth="1"/>
    <col min="15383" max="15383" width="8.7109375" style="1" customWidth="1"/>
    <col min="15384" max="15384" width="8" style="1" customWidth="1"/>
    <col min="15385" max="15387" width="8.5703125" style="1" customWidth="1"/>
    <col min="15388" max="15388" width="7.42578125" style="1" customWidth="1"/>
    <col min="15389" max="15389" width="8.7109375" style="1" customWidth="1"/>
    <col min="15390" max="15390" width="8" style="1" customWidth="1"/>
    <col min="15391" max="15391" width="9.140625" style="1" customWidth="1"/>
    <col min="15392" max="15392" width="8" style="1" customWidth="1"/>
    <col min="15393" max="15395" width="8.5703125" style="1" customWidth="1"/>
    <col min="15396" max="15396" width="7.85546875" style="1" customWidth="1"/>
    <col min="15397" max="15397" width="9.85546875" style="1" customWidth="1"/>
    <col min="15398" max="15398" width="8.42578125" style="1" customWidth="1"/>
    <col min="15399" max="15637" width="11.42578125" style="1"/>
    <col min="15638" max="15638" width="3.28515625" style="1" customWidth="1"/>
    <col min="15639" max="15639" width="8.7109375" style="1" customWidth="1"/>
    <col min="15640" max="15640" width="8" style="1" customWidth="1"/>
    <col min="15641" max="15643" width="8.5703125" style="1" customWidth="1"/>
    <col min="15644" max="15644" width="7.42578125" style="1" customWidth="1"/>
    <col min="15645" max="15645" width="8.7109375" style="1" customWidth="1"/>
    <col min="15646" max="15646" width="8" style="1" customWidth="1"/>
    <col min="15647" max="15647" width="9.140625" style="1" customWidth="1"/>
    <col min="15648" max="15648" width="8" style="1" customWidth="1"/>
    <col min="15649" max="15651" width="8.5703125" style="1" customWidth="1"/>
    <col min="15652" max="15652" width="7.85546875" style="1" customWidth="1"/>
    <col min="15653" max="15653" width="9.85546875" style="1" customWidth="1"/>
    <col min="15654" max="15654" width="8.42578125" style="1" customWidth="1"/>
    <col min="15655" max="15893" width="11.42578125" style="1"/>
    <col min="15894" max="15894" width="3.28515625" style="1" customWidth="1"/>
    <col min="15895" max="15895" width="8.7109375" style="1" customWidth="1"/>
    <col min="15896" max="15896" width="8" style="1" customWidth="1"/>
    <col min="15897" max="15899" width="8.5703125" style="1" customWidth="1"/>
    <col min="15900" max="15900" width="7.42578125" style="1" customWidth="1"/>
    <col min="15901" max="15901" width="8.7109375" style="1" customWidth="1"/>
    <col min="15902" max="15902" width="8" style="1" customWidth="1"/>
    <col min="15903" max="15903" width="9.140625" style="1" customWidth="1"/>
    <col min="15904" max="15904" width="8" style="1" customWidth="1"/>
    <col min="15905" max="15907" width="8.5703125" style="1" customWidth="1"/>
    <col min="15908" max="15908" width="7.85546875" style="1" customWidth="1"/>
    <col min="15909" max="15909" width="9.85546875" style="1" customWidth="1"/>
    <col min="15910" max="15910" width="8.42578125" style="1" customWidth="1"/>
    <col min="15911" max="16149" width="11.42578125" style="1"/>
    <col min="16150" max="16150" width="3.28515625" style="1" customWidth="1"/>
    <col min="16151" max="16151" width="8.7109375" style="1" customWidth="1"/>
    <col min="16152" max="16152" width="8" style="1" customWidth="1"/>
    <col min="16153" max="16155" width="8.5703125" style="1" customWidth="1"/>
    <col min="16156" max="16156" width="7.42578125" style="1" customWidth="1"/>
    <col min="16157" max="16157" width="8.7109375" style="1" customWidth="1"/>
    <col min="16158" max="16158" width="8" style="1" customWidth="1"/>
    <col min="16159" max="16159" width="9.140625" style="1" customWidth="1"/>
    <col min="16160" max="16160" width="8" style="1" customWidth="1"/>
    <col min="16161" max="16163" width="8.5703125" style="1" customWidth="1"/>
    <col min="16164" max="16164" width="7.85546875" style="1" customWidth="1"/>
    <col min="16165" max="16165" width="9.85546875" style="1" customWidth="1"/>
    <col min="16166" max="16166" width="8.42578125" style="1" customWidth="1"/>
    <col min="16167" max="16384" width="11.42578125" style="1"/>
  </cols>
  <sheetData>
    <row r="1" spans="1:36" ht="35.25" customHeight="1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4"/>
    </row>
    <row r="3" spans="1:36" ht="16.5" customHeight="1" x14ac:dyDescent="0.25">
      <c r="A3" s="12"/>
      <c r="B3" s="11">
        <v>1990</v>
      </c>
      <c r="C3" s="11">
        <v>1991</v>
      </c>
      <c r="D3" s="11">
        <v>1992</v>
      </c>
      <c r="E3" s="11">
        <v>1993</v>
      </c>
      <c r="F3" s="11">
        <v>1994</v>
      </c>
      <c r="G3" s="11">
        <v>1995</v>
      </c>
      <c r="H3" s="11">
        <v>1996</v>
      </c>
      <c r="I3" s="11">
        <v>1997</v>
      </c>
      <c r="J3" s="11">
        <v>1998</v>
      </c>
      <c r="K3" s="11">
        <v>1999</v>
      </c>
      <c r="L3" s="11">
        <v>2000</v>
      </c>
      <c r="M3" s="11">
        <v>2001</v>
      </c>
      <c r="N3" s="11">
        <v>2002</v>
      </c>
      <c r="O3" s="11">
        <v>2003</v>
      </c>
      <c r="P3" s="11">
        <v>2004</v>
      </c>
      <c r="Q3" s="11">
        <v>2005</v>
      </c>
      <c r="R3" s="11">
        <v>2006</v>
      </c>
      <c r="S3" s="11">
        <v>2007</v>
      </c>
      <c r="T3" s="11">
        <v>2008</v>
      </c>
      <c r="U3" s="11">
        <v>2009</v>
      </c>
      <c r="V3" s="11">
        <v>2010</v>
      </c>
      <c r="W3" s="11">
        <v>2011</v>
      </c>
      <c r="X3" s="11">
        <v>2012</v>
      </c>
      <c r="Y3" s="11">
        <v>2013</v>
      </c>
      <c r="Z3" s="11">
        <v>2014</v>
      </c>
      <c r="AA3" s="11">
        <v>2015</v>
      </c>
      <c r="AB3" s="11">
        <v>2016</v>
      </c>
      <c r="AC3" s="11">
        <v>2017</v>
      </c>
      <c r="AD3" s="11">
        <v>2018</v>
      </c>
      <c r="AE3" s="11">
        <v>2019</v>
      </c>
      <c r="AF3" s="11">
        <v>2020</v>
      </c>
      <c r="AG3" s="11">
        <v>2021</v>
      </c>
      <c r="AH3" s="11">
        <v>2022</v>
      </c>
      <c r="AI3" s="11">
        <v>2023</v>
      </c>
    </row>
    <row r="4" spans="1:36" ht="16.5" customHeight="1" x14ac:dyDescent="0.25">
      <c r="A4" s="8" t="s">
        <v>8</v>
      </c>
      <c r="B4" s="6">
        <f>120+95</f>
        <v>215</v>
      </c>
      <c r="C4" s="6">
        <f>121+140</f>
        <v>261</v>
      </c>
      <c r="D4" s="6">
        <f>131+140</f>
        <v>271</v>
      </c>
      <c r="E4" s="6">
        <v>290</v>
      </c>
      <c r="F4" s="6">
        <v>311</v>
      </c>
      <c r="G4" s="6">
        <v>343</v>
      </c>
      <c r="H4" s="6">
        <v>398</v>
      </c>
      <c r="I4" s="6">
        <v>446</v>
      </c>
      <c r="J4" s="6">
        <v>445</v>
      </c>
      <c r="K4" s="6">
        <f>379+41</f>
        <v>420</v>
      </c>
      <c r="L4" s="6">
        <f>41+364</f>
        <v>405</v>
      </c>
      <c r="M4" s="6">
        <f>33+388</f>
        <v>421</v>
      </c>
      <c r="N4" s="6">
        <f>35+385</f>
        <v>420</v>
      </c>
      <c r="O4" s="6">
        <f>40+422</f>
        <v>462</v>
      </c>
      <c r="P4" s="6">
        <f>41+447</f>
        <v>488</v>
      </c>
      <c r="Q4" s="6">
        <f>63+467</f>
        <v>530</v>
      </c>
      <c r="R4" s="6">
        <f>69+490</f>
        <v>559</v>
      </c>
      <c r="S4" s="6">
        <f>71+527</f>
        <v>598</v>
      </c>
      <c r="T4" s="6">
        <f>76+502</f>
        <v>578</v>
      </c>
      <c r="U4" s="6">
        <f>70+520</f>
        <v>590</v>
      </c>
      <c r="V4" s="6">
        <f>94+555+15</f>
        <v>664</v>
      </c>
      <c r="W4" s="6">
        <f>113+25+658</f>
        <v>796</v>
      </c>
      <c r="X4" s="6">
        <f>118+31+721</f>
        <v>870</v>
      </c>
      <c r="Y4" s="6">
        <f>11+128+30+730</f>
        <v>899</v>
      </c>
      <c r="Z4" s="6">
        <f>197+721+61</f>
        <v>979</v>
      </c>
      <c r="AA4" s="6">
        <f>253+774+92</f>
        <v>1119</v>
      </c>
      <c r="AB4" s="6">
        <f>159+235+393+37+74+27+178+120+13</f>
        <v>1236</v>
      </c>
      <c r="AC4" s="6">
        <v>1467</v>
      </c>
      <c r="AD4" s="6">
        <v>1706</v>
      </c>
      <c r="AE4" s="6">
        <v>1737</v>
      </c>
      <c r="AF4" s="6">
        <f>1637+20</f>
        <v>1657</v>
      </c>
      <c r="AG4" s="6">
        <v>1737</v>
      </c>
      <c r="AH4" s="6">
        <v>1732</v>
      </c>
      <c r="AI4" s="6">
        <v>1707</v>
      </c>
    </row>
    <row r="5" spans="1:36" s="13" customFormat="1" ht="16.5" customHeight="1" x14ac:dyDescent="0.25">
      <c r="A5" s="10" t="s">
        <v>7</v>
      </c>
      <c r="B5" s="9">
        <f>120+95</f>
        <v>215</v>
      </c>
      <c r="C5" s="9">
        <f>121+140</f>
        <v>261</v>
      </c>
      <c r="D5" s="9">
        <f>131+140</f>
        <v>271</v>
      </c>
      <c r="E5" s="9">
        <v>290</v>
      </c>
      <c r="F5" s="9">
        <v>311</v>
      </c>
      <c r="G5" s="9">
        <v>343</v>
      </c>
      <c r="H5" s="9">
        <f t="shared" ref="H5:N5" si="0">+H4-H6</f>
        <v>380</v>
      </c>
      <c r="I5" s="9">
        <f t="shared" si="0"/>
        <v>405</v>
      </c>
      <c r="J5" s="9">
        <f t="shared" si="0"/>
        <v>404</v>
      </c>
      <c r="K5" s="9">
        <f t="shared" si="0"/>
        <v>379</v>
      </c>
      <c r="L5" s="9">
        <f t="shared" si="0"/>
        <v>364</v>
      </c>
      <c r="M5" s="9">
        <f t="shared" si="0"/>
        <v>388</v>
      </c>
      <c r="N5" s="9">
        <f t="shared" si="0"/>
        <v>385</v>
      </c>
      <c r="O5" s="9">
        <v>422</v>
      </c>
      <c r="P5" s="9">
        <v>447</v>
      </c>
      <c r="Q5" s="9">
        <v>467</v>
      </c>
      <c r="R5" s="9">
        <v>490</v>
      </c>
      <c r="S5" s="9">
        <v>527</v>
      </c>
      <c r="T5" s="9">
        <v>502</v>
      </c>
      <c r="U5" s="9">
        <v>520</v>
      </c>
      <c r="V5" s="9">
        <v>570</v>
      </c>
      <c r="W5" s="9">
        <v>683</v>
      </c>
      <c r="X5" s="9">
        <v>752</v>
      </c>
      <c r="Y5" s="9">
        <v>760</v>
      </c>
      <c r="Z5" s="9">
        <v>782</v>
      </c>
      <c r="AA5" s="9">
        <v>866</v>
      </c>
      <c r="AB5" s="9">
        <v>925</v>
      </c>
      <c r="AC5" s="9">
        <v>1080</v>
      </c>
      <c r="AD5" s="9">
        <v>1254</v>
      </c>
      <c r="AE5" s="9">
        <v>1271</v>
      </c>
      <c r="AF5" s="9">
        <v>1207</v>
      </c>
      <c r="AG5" s="9">
        <v>1266</v>
      </c>
      <c r="AH5" s="9">
        <v>1246</v>
      </c>
      <c r="AI5" s="9">
        <v>1204</v>
      </c>
    </row>
    <row r="6" spans="1:36" s="13" customFormat="1" ht="16.5" customHeight="1" x14ac:dyDescent="0.25">
      <c r="A6" s="10" t="s">
        <v>6</v>
      </c>
      <c r="B6" s="9"/>
      <c r="C6" s="9"/>
      <c r="D6" s="9"/>
      <c r="E6" s="9"/>
      <c r="F6" s="9"/>
      <c r="G6" s="9"/>
      <c r="H6" s="9">
        <v>18</v>
      </c>
      <c r="I6" s="9">
        <v>41</v>
      </c>
      <c r="J6" s="9">
        <v>41</v>
      </c>
      <c r="K6" s="9">
        <v>41</v>
      </c>
      <c r="L6" s="9">
        <v>41</v>
      </c>
      <c r="M6" s="9">
        <v>33</v>
      </c>
      <c r="N6" s="9">
        <v>35</v>
      </c>
      <c r="O6" s="9">
        <v>40</v>
      </c>
      <c r="P6" s="9">
        <v>41</v>
      </c>
      <c r="Q6" s="9">
        <v>63</v>
      </c>
      <c r="R6" s="9">
        <v>69</v>
      </c>
      <c r="S6" s="9">
        <v>71</v>
      </c>
      <c r="T6" s="9">
        <v>76</v>
      </c>
      <c r="U6" s="9">
        <v>70</v>
      </c>
      <c r="V6" s="9">
        <v>94</v>
      </c>
      <c r="W6" s="9">
        <v>113</v>
      </c>
      <c r="X6" s="9">
        <v>118</v>
      </c>
      <c r="Y6" s="9">
        <v>139</v>
      </c>
      <c r="Z6" s="9">
        <v>197</v>
      </c>
      <c r="AA6" s="9">
        <v>253</v>
      </c>
      <c r="AB6" s="9">
        <v>311</v>
      </c>
      <c r="AC6" s="9">
        <v>387</v>
      </c>
      <c r="AD6" s="9">
        <v>452</v>
      </c>
      <c r="AE6" s="9">
        <v>466</v>
      </c>
      <c r="AF6" s="9">
        <v>450</v>
      </c>
      <c r="AG6" s="9">
        <v>471</v>
      </c>
      <c r="AH6" s="9">
        <v>486</v>
      </c>
      <c r="AI6" s="9">
        <v>503</v>
      </c>
    </row>
    <row r="7" spans="1:36" ht="16.5" customHeight="1" x14ac:dyDescent="0.25">
      <c r="A7" s="8" t="s">
        <v>5</v>
      </c>
      <c r="B7" s="6"/>
      <c r="C7" s="6"/>
      <c r="D7" s="6"/>
      <c r="E7" s="6"/>
      <c r="F7" s="6">
        <v>63</v>
      </c>
      <c r="G7" s="6">
        <v>62</v>
      </c>
      <c r="H7" s="6">
        <v>68</v>
      </c>
      <c r="I7" s="6">
        <v>61</v>
      </c>
      <c r="J7" s="6">
        <v>44</v>
      </c>
      <c r="K7" s="6">
        <v>59</v>
      </c>
      <c r="L7" s="6">
        <v>48</v>
      </c>
      <c r="M7" s="6">
        <v>47</v>
      </c>
      <c r="N7" s="6">
        <v>55</v>
      </c>
      <c r="O7" s="6">
        <v>67</v>
      </c>
      <c r="P7" s="6">
        <v>78</v>
      </c>
      <c r="Q7" s="6">
        <v>82</v>
      </c>
      <c r="R7" s="6">
        <f>91+11</f>
        <v>102</v>
      </c>
      <c r="S7" s="6">
        <f>97+31</f>
        <v>128</v>
      </c>
      <c r="T7" s="6">
        <f>94+37</f>
        <v>131</v>
      </c>
      <c r="U7" s="6">
        <f>88+50</f>
        <v>138</v>
      </c>
      <c r="V7" s="6">
        <f>96+16+34</f>
        <v>146</v>
      </c>
      <c r="W7" s="6">
        <f>123+19+32</f>
        <v>174</v>
      </c>
      <c r="X7" s="6">
        <f>99+41+22+5</f>
        <v>167</v>
      </c>
      <c r="Y7" s="6">
        <f>157+38</f>
        <v>195</v>
      </c>
      <c r="Z7" s="6">
        <f>56+168</f>
        <v>224</v>
      </c>
      <c r="AA7" s="6">
        <f>68+184+15</f>
        <v>267</v>
      </c>
      <c r="AB7" s="6">
        <f>87+194+35</f>
        <v>316</v>
      </c>
      <c r="AC7" s="6">
        <v>352</v>
      </c>
      <c r="AD7" s="6">
        <v>373</v>
      </c>
      <c r="AE7" s="6">
        <v>365</v>
      </c>
      <c r="AF7" s="6">
        <v>355</v>
      </c>
      <c r="AG7" s="6">
        <v>389</v>
      </c>
      <c r="AH7" s="6">
        <v>385</v>
      </c>
      <c r="AI7" s="6">
        <v>368</v>
      </c>
    </row>
    <row r="8" spans="1:36" ht="16.5" customHeight="1" x14ac:dyDescent="0.25">
      <c r="A8" s="7" t="s">
        <v>4</v>
      </c>
      <c r="B8" s="6">
        <v>29</v>
      </c>
      <c r="C8" s="6">
        <v>38</v>
      </c>
      <c r="D8" s="6">
        <f>32+16</f>
        <v>48</v>
      </c>
      <c r="E8" s="6">
        <v>50</v>
      </c>
      <c r="F8" s="6">
        <v>20</v>
      </c>
      <c r="G8" s="6">
        <v>31</v>
      </c>
      <c r="H8" s="6">
        <v>41</v>
      </c>
      <c r="I8" s="6">
        <v>39</v>
      </c>
      <c r="J8" s="6">
        <v>56</v>
      </c>
      <c r="K8" s="6">
        <v>58</v>
      </c>
      <c r="L8" s="6">
        <f>33+15</f>
        <v>48</v>
      </c>
      <c r="M8" s="6">
        <f>26+21</f>
        <v>47</v>
      </c>
      <c r="N8" s="6">
        <f>27+14</f>
        <v>41</v>
      </c>
      <c r="O8" s="6">
        <f>34+15</f>
        <v>49</v>
      </c>
      <c r="P8" s="6">
        <f>33+16</f>
        <v>49</v>
      </c>
      <c r="Q8" s="6">
        <f>35+14</f>
        <v>49</v>
      </c>
      <c r="R8" s="6">
        <f>23+18</f>
        <v>41</v>
      </c>
      <c r="S8" s="6">
        <v>19</v>
      </c>
      <c r="T8" s="6">
        <v>35</v>
      </c>
      <c r="U8" s="6">
        <v>54</v>
      </c>
      <c r="V8" s="6">
        <v>63</v>
      </c>
      <c r="W8" s="6">
        <v>79</v>
      </c>
      <c r="X8" s="6">
        <v>85</v>
      </c>
      <c r="Y8" s="6">
        <v>72</v>
      </c>
      <c r="Z8" s="6">
        <v>58</v>
      </c>
      <c r="AA8" s="6">
        <v>65</v>
      </c>
      <c r="AB8" s="6">
        <v>66</v>
      </c>
      <c r="AC8" s="6">
        <v>76</v>
      </c>
      <c r="AD8" s="6">
        <v>80</v>
      </c>
      <c r="AE8" s="6">
        <v>76</v>
      </c>
      <c r="AF8" s="6">
        <v>75</v>
      </c>
      <c r="AG8" s="6">
        <v>84</v>
      </c>
      <c r="AH8" s="6">
        <v>91</v>
      </c>
      <c r="AI8" s="6">
        <v>69</v>
      </c>
    </row>
    <row r="9" spans="1:36" ht="16.5" customHeight="1" x14ac:dyDescent="0.25">
      <c r="A9" s="7" t="s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>
        <v>24</v>
      </c>
      <c r="AC9" s="6">
        <v>26</v>
      </c>
      <c r="AD9" s="6">
        <v>33</v>
      </c>
      <c r="AE9" s="6">
        <v>23</v>
      </c>
      <c r="AF9" s="6"/>
      <c r="AG9" s="6"/>
      <c r="AH9" s="6"/>
      <c r="AI9" s="6">
        <v>10</v>
      </c>
    </row>
    <row r="10" spans="1:36" ht="16.5" customHeight="1" x14ac:dyDescent="0.25">
      <c r="A10" s="5" t="s">
        <v>2</v>
      </c>
      <c r="B10" s="4">
        <f t="shared" ref="B10:AI10" si="1">B9+B8+B7+B4</f>
        <v>244</v>
      </c>
      <c r="C10" s="4">
        <f t="shared" si="1"/>
        <v>299</v>
      </c>
      <c r="D10" s="4">
        <f t="shared" si="1"/>
        <v>319</v>
      </c>
      <c r="E10" s="4">
        <f t="shared" si="1"/>
        <v>340</v>
      </c>
      <c r="F10" s="4">
        <f t="shared" si="1"/>
        <v>394</v>
      </c>
      <c r="G10" s="4">
        <f t="shared" si="1"/>
        <v>436</v>
      </c>
      <c r="H10" s="4">
        <f t="shared" si="1"/>
        <v>507</v>
      </c>
      <c r="I10" s="4">
        <f t="shared" si="1"/>
        <v>546</v>
      </c>
      <c r="J10" s="4">
        <f t="shared" si="1"/>
        <v>545</v>
      </c>
      <c r="K10" s="4">
        <f t="shared" si="1"/>
        <v>537</v>
      </c>
      <c r="L10" s="4">
        <f t="shared" si="1"/>
        <v>501</v>
      </c>
      <c r="M10" s="4">
        <f t="shared" si="1"/>
        <v>515</v>
      </c>
      <c r="N10" s="4">
        <f t="shared" si="1"/>
        <v>516</v>
      </c>
      <c r="O10" s="4">
        <f t="shared" si="1"/>
        <v>578</v>
      </c>
      <c r="P10" s="4">
        <f t="shared" si="1"/>
        <v>615</v>
      </c>
      <c r="Q10" s="4">
        <f t="shared" si="1"/>
        <v>661</v>
      </c>
      <c r="R10" s="4">
        <f t="shared" si="1"/>
        <v>702</v>
      </c>
      <c r="S10" s="4">
        <f t="shared" si="1"/>
        <v>745</v>
      </c>
      <c r="T10" s="4">
        <f t="shared" si="1"/>
        <v>744</v>
      </c>
      <c r="U10" s="4">
        <f t="shared" si="1"/>
        <v>782</v>
      </c>
      <c r="V10" s="4">
        <f t="shared" si="1"/>
        <v>873</v>
      </c>
      <c r="W10" s="4">
        <f t="shared" si="1"/>
        <v>1049</v>
      </c>
      <c r="X10" s="4">
        <f t="shared" si="1"/>
        <v>1122</v>
      </c>
      <c r="Y10" s="4">
        <f t="shared" si="1"/>
        <v>1166</v>
      </c>
      <c r="Z10" s="4">
        <f t="shared" si="1"/>
        <v>1261</v>
      </c>
      <c r="AA10" s="4">
        <f t="shared" si="1"/>
        <v>1451</v>
      </c>
      <c r="AB10" s="4">
        <f t="shared" si="1"/>
        <v>1642</v>
      </c>
      <c r="AC10" s="4">
        <f t="shared" si="1"/>
        <v>1921</v>
      </c>
      <c r="AD10" s="4">
        <f t="shared" si="1"/>
        <v>2192</v>
      </c>
      <c r="AE10" s="4">
        <f t="shared" si="1"/>
        <v>2201</v>
      </c>
      <c r="AF10" s="4">
        <f t="shared" si="1"/>
        <v>2087</v>
      </c>
      <c r="AG10" s="4">
        <f t="shared" si="1"/>
        <v>2210</v>
      </c>
      <c r="AH10" s="4">
        <v>2208</v>
      </c>
      <c r="AI10" s="4">
        <v>2154</v>
      </c>
    </row>
    <row r="11" spans="1:36" ht="16.5" customHeight="1" x14ac:dyDescent="0.25">
      <c r="A11" s="1" t="s">
        <v>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6" ht="16.5" hidden="1" customHeight="1" x14ac:dyDescent="0.25"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6" ht="16.5" hidden="1" customHeight="1" x14ac:dyDescent="0.25">
      <c r="A13" s="12"/>
      <c r="B13" s="11">
        <v>2007</v>
      </c>
      <c r="C13" s="11">
        <v>2008</v>
      </c>
      <c r="D13" s="11">
        <v>2009</v>
      </c>
      <c r="E13" s="11">
        <v>2010</v>
      </c>
      <c r="F13" s="11">
        <v>2011</v>
      </c>
      <c r="G13" s="11">
        <v>2012</v>
      </c>
      <c r="H13" s="11">
        <v>2013</v>
      </c>
      <c r="I13" s="11">
        <v>2014</v>
      </c>
      <c r="J13" s="11">
        <v>2015</v>
      </c>
      <c r="K13" s="11">
        <v>2016</v>
      </c>
      <c r="L13" s="11">
        <v>2017</v>
      </c>
      <c r="M13" s="11">
        <v>2018</v>
      </c>
      <c r="N13" s="11">
        <v>2019</v>
      </c>
      <c r="O13" s="11">
        <v>2020</v>
      </c>
      <c r="P13" s="11">
        <v>2021</v>
      </c>
      <c r="Q13" s="11">
        <v>2022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6" ht="16.5" hidden="1" customHeight="1" x14ac:dyDescent="0.25">
      <c r="A14" s="8" t="s">
        <v>8</v>
      </c>
      <c r="B14" s="6">
        <f>71+527</f>
        <v>598</v>
      </c>
      <c r="C14" s="6">
        <f>76+502</f>
        <v>578</v>
      </c>
      <c r="D14" s="6">
        <f>70+520</f>
        <v>590</v>
      </c>
      <c r="E14" s="6">
        <f>94+555+15</f>
        <v>664</v>
      </c>
      <c r="F14" s="6">
        <f>113+25+658</f>
        <v>796</v>
      </c>
      <c r="G14" s="6">
        <f>118+31+721</f>
        <v>870</v>
      </c>
      <c r="H14" s="6">
        <f>11+128+30+730</f>
        <v>899</v>
      </c>
      <c r="I14" s="6">
        <f>197+721+61</f>
        <v>979</v>
      </c>
      <c r="J14" s="6">
        <f>253+774+92</f>
        <v>1119</v>
      </c>
      <c r="K14" s="6">
        <f>159+235+393+37+74+27+178+120+13</f>
        <v>1236</v>
      </c>
      <c r="L14" s="6">
        <v>1467</v>
      </c>
      <c r="M14" s="6">
        <v>1706</v>
      </c>
      <c r="N14" s="6">
        <v>1737</v>
      </c>
      <c r="O14" s="6">
        <f>1637+20</f>
        <v>1657</v>
      </c>
      <c r="P14" s="6">
        <v>1737</v>
      </c>
      <c r="Q14" s="6">
        <f>Q15+Q16</f>
        <v>1732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6" ht="16.5" hidden="1" customHeight="1" x14ac:dyDescent="0.25">
      <c r="A15" s="10" t="s">
        <v>7</v>
      </c>
      <c r="B15" s="9">
        <v>527</v>
      </c>
      <c r="C15" s="9">
        <v>502</v>
      </c>
      <c r="D15" s="9">
        <v>520</v>
      </c>
      <c r="E15" s="9">
        <v>570</v>
      </c>
      <c r="F15" s="9">
        <v>683</v>
      </c>
      <c r="G15" s="9">
        <v>752</v>
      </c>
      <c r="H15" s="9">
        <v>760</v>
      </c>
      <c r="I15" s="9">
        <v>782</v>
      </c>
      <c r="J15" s="9">
        <v>866</v>
      </c>
      <c r="K15" s="9">
        <v>925</v>
      </c>
      <c r="L15" s="9">
        <v>1080</v>
      </c>
      <c r="M15" s="9">
        <v>1254</v>
      </c>
      <c r="N15" s="9">
        <v>1271</v>
      </c>
      <c r="O15" s="9">
        <v>1207</v>
      </c>
      <c r="P15" s="9">
        <v>1266</v>
      </c>
      <c r="Q15" s="9">
        <f>1236+10</f>
        <v>1246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6" ht="16.5" hidden="1" customHeight="1" x14ac:dyDescent="0.25">
      <c r="A16" s="10" t="s">
        <v>6</v>
      </c>
      <c r="B16" s="9">
        <v>71</v>
      </c>
      <c r="C16" s="9">
        <v>76</v>
      </c>
      <c r="D16" s="9">
        <v>70</v>
      </c>
      <c r="E16" s="9">
        <v>94</v>
      </c>
      <c r="F16" s="9">
        <v>113</v>
      </c>
      <c r="G16" s="9">
        <v>118</v>
      </c>
      <c r="H16" s="9">
        <v>139</v>
      </c>
      <c r="I16" s="9">
        <v>197</v>
      </c>
      <c r="J16" s="9">
        <v>253</v>
      </c>
      <c r="K16" s="9">
        <v>311</v>
      </c>
      <c r="L16" s="9">
        <v>387</v>
      </c>
      <c r="M16" s="9">
        <v>452</v>
      </c>
      <c r="N16" s="9">
        <v>466</v>
      </c>
      <c r="O16" s="9">
        <v>450</v>
      </c>
      <c r="P16" s="9">
        <v>471</v>
      </c>
      <c r="Q16" s="9">
        <f>473+13</f>
        <v>486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9" ht="16.5" hidden="1" customHeight="1" x14ac:dyDescent="0.25">
      <c r="A17" s="8" t="s">
        <v>5</v>
      </c>
      <c r="B17" s="6">
        <f>97+31</f>
        <v>128</v>
      </c>
      <c r="C17" s="6">
        <f>94+37</f>
        <v>131</v>
      </c>
      <c r="D17" s="6">
        <f>88+50</f>
        <v>138</v>
      </c>
      <c r="E17" s="6">
        <f>96+16+34</f>
        <v>146</v>
      </c>
      <c r="F17" s="6">
        <f>123+19+32</f>
        <v>174</v>
      </c>
      <c r="G17" s="6">
        <f>99+41+22+5</f>
        <v>167</v>
      </c>
      <c r="H17" s="6">
        <f>157+38</f>
        <v>195</v>
      </c>
      <c r="I17" s="6">
        <f>56+168</f>
        <v>224</v>
      </c>
      <c r="J17" s="6">
        <f>68+184+15</f>
        <v>267</v>
      </c>
      <c r="K17" s="6">
        <f>87+194+35</f>
        <v>316</v>
      </c>
      <c r="L17" s="6">
        <v>352</v>
      </c>
      <c r="M17" s="6">
        <v>373</v>
      </c>
      <c r="N17" s="6">
        <v>365</v>
      </c>
      <c r="O17" s="6">
        <v>355</v>
      </c>
      <c r="P17" s="6">
        <v>389</v>
      </c>
      <c r="Q17" s="6">
        <v>385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9" ht="16.5" hidden="1" customHeight="1" x14ac:dyDescent="0.25">
      <c r="A18" s="7" t="s">
        <v>4</v>
      </c>
      <c r="B18" s="6">
        <v>19</v>
      </c>
      <c r="C18" s="6">
        <v>35</v>
      </c>
      <c r="D18" s="6">
        <v>54</v>
      </c>
      <c r="E18" s="6">
        <v>63</v>
      </c>
      <c r="F18" s="6">
        <v>79</v>
      </c>
      <c r="G18" s="6">
        <v>85</v>
      </c>
      <c r="H18" s="6">
        <v>72</v>
      </c>
      <c r="I18" s="6">
        <v>58</v>
      </c>
      <c r="J18" s="6">
        <v>65</v>
      </c>
      <c r="K18" s="6">
        <v>66</v>
      </c>
      <c r="L18" s="6">
        <v>76</v>
      </c>
      <c r="M18" s="6">
        <v>80</v>
      </c>
      <c r="N18" s="6">
        <v>76</v>
      </c>
      <c r="O18" s="6">
        <v>75</v>
      </c>
      <c r="P18" s="6">
        <v>84</v>
      </c>
      <c r="Q18" s="6">
        <v>91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9" ht="16.5" hidden="1" customHeight="1" x14ac:dyDescent="0.25">
      <c r="A19" s="7" t="s">
        <v>3</v>
      </c>
      <c r="B19" s="6"/>
      <c r="C19" s="6"/>
      <c r="D19" s="6"/>
      <c r="E19" s="6"/>
      <c r="F19" s="6"/>
      <c r="G19" s="6"/>
      <c r="H19" s="6"/>
      <c r="I19" s="6"/>
      <c r="J19" s="6"/>
      <c r="K19" s="6">
        <v>24</v>
      </c>
      <c r="L19" s="6">
        <v>26</v>
      </c>
      <c r="M19" s="6">
        <v>33</v>
      </c>
      <c r="N19" s="6">
        <v>23</v>
      </c>
      <c r="O19" s="6"/>
      <c r="P19" s="6"/>
      <c r="Q19" s="6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9" ht="16.5" hidden="1" customHeight="1" x14ac:dyDescent="0.25">
      <c r="A20" s="5" t="s">
        <v>2</v>
      </c>
      <c r="B20" s="4">
        <f t="shared" ref="B20:Q20" si="2">B19+B18+B17+B14</f>
        <v>745</v>
      </c>
      <c r="C20" s="4">
        <f t="shared" si="2"/>
        <v>744</v>
      </c>
      <c r="D20" s="4">
        <f t="shared" si="2"/>
        <v>782</v>
      </c>
      <c r="E20" s="4">
        <f t="shared" si="2"/>
        <v>873</v>
      </c>
      <c r="F20" s="4">
        <f t="shared" si="2"/>
        <v>1049</v>
      </c>
      <c r="G20" s="4">
        <f t="shared" si="2"/>
        <v>1122</v>
      </c>
      <c r="H20" s="4">
        <f t="shared" si="2"/>
        <v>1166</v>
      </c>
      <c r="I20" s="4">
        <f t="shared" si="2"/>
        <v>1261</v>
      </c>
      <c r="J20" s="4">
        <f t="shared" si="2"/>
        <v>1451</v>
      </c>
      <c r="K20" s="4">
        <f t="shared" si="2"/>
        <v>1642</v>
      </c>
      <c r="L20" s="4">
        <f t="shared" si="2"/>
        <v>1921</v>
      </c>
      <c r="M20" s="4">
        <f t="shared" si="2"/>
        <v>2192</v>
      </c>
      <c r="N20" s="4">
        <f t="shared" si="2"/>
        <v>2201</v>
      </c>
      <c r="O20" s="4">
        <f t="shared" si="2"/>
        <v>2087</v>
      </c>
      <c r="P20" s="4">
        <f t="shared" si="2"/>
        <v>2210</v>
      </c>
      <c r="Q20" s="4">
        <f t="shared" si="2"/>
        <v>2208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9" ht="16.5" hidden="1" customHeight="1" x14ac:dyDescent="0.25">
      <c r="A21" s="1" t="s"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9" hidden="1" x14ac:dyDescent="0.25"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9" x14ac:dyDescent="0.25"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7" spans="1:39" x14ac:dyDescent="0.25">
      <c r="AM27" s="1" t="s">
        <v>0</v>
      </c>
    </row>
    <row r="46" ht="21" customHeight="1" x14ac:dyDescent="0.25"/>
    <row r="65" spans="1:37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</sheetData>
  <pageMargins left="0.23622047244094491" right="0.23622047244094491" top="0.74803149606299213" bottom="0.74803149606299213" header="0.31496062992125984" footer="0.31496062992125984"/>
  <pageSetup paperSize="9" scale="71" orientation="landscape" r:id="rId1"/>
  <headerFooter alignWithMargins="0">
    <oddFooter>&amp;L&amp;14 18&amp;C&amp;14La population scolaire à la rentrée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Evolution Post Bac</vt:lpstr>
      <vt:lpstr>'Evolution Post Bac'!Print_Area</vt:lpstr>
      <vt:lpstr>'Evolution Post Bac'!Zone_d_impression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isounou</dc:creator>
  <cp:lastModifiedBy>Camille Horent</cp:lastModifiedBy>
  <dcterms:created xsi:type="dcterms:W3CDTF">2022-07-26T23:08:20Z</dcterms:created>
  <dcterms:modified xsi:type="dcterms:W3CDTF">2023-07-31T04:32:12Z</dcterms:modified>
</cp:coreProperties>
</file>